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1001F12-DEEE-489A-8346-AF2ECC44D3A5}" xr6:coauthVersionLast="47" xr6:coauthVersionMax="47" xr10:uidLastSave="{00000000-0000-0000-0000-000000000000}"/>
  <workbookProtection workbookAlgorithmName="SHA-512" workbookHashValue="qHnf363hCW5HSYNtLBD2j38I2WoGLF8j9iTG9QVPXdIAIjPhMjD+qjwwP3NEEUpxABr+U5wR/10eB+fwEE7i8Q==" workbookSaltValue="yPXbyIbYE4R2xPZOOTNlAQ=="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<sst xmlns="http://schemas.openxmlformats.org/spreadsheetml/2006/main" count="133" uniqueCount="71">
  <si>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</si>
  <si>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</si>
  <si>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</si>
  <si>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</si>
  <si>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</si>
  <si>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</si>
  <si>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</si>
  <si>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</si>
  <si>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</si>
  <si>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</si>
  <si>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</si>
  <si>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</si>
  <si>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</si>
  <si>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</si>
  <si>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</si>
  <si>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</si>
  <si>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</si>
  <si>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</si>
  <si>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</si>
  <si>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</si>
  <si>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</si>
  <si>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</si>
  <si>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</si>
  <si>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</si>
  <si>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</si>
  <si>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</si>
  <si>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</si>
  <si>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</si>
  <si>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</si>
  <si>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</si>
  <si>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</si>
  <si>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</si>
  <si>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</si>
  <si>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</si>
  <si>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</si>
  <si>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</si>
  <si>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</si>
  <si>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</si>
  <si>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</si>
  <si>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</si>
  <si>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</si>
  <si>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</si>
  <si>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</si>
  <si>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</si>
  <si>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</si>
  <si>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</si>
  <si>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</si>
  <si>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</si>
  <si>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</si>
  <si>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バランサ装置</t>
    <phoneticPr fontId="1"/>
  </si>
  <si>
    <t>運輸業</t>
  </si>
  <si>
    <t>倉庫業</t>
  </si>
  <si>
    <t>鉱業、採石業、砂利採取業</t>
  </si>
  <si>
    <t>物品賃貸業</t>
  </si>
  <si>
    <t>廃棄物処理業</t>
  </si>
  <si>
    <t>建設業</t>
  </si>
  <si>
    <t>1.事業所の従事者が人手で行っている入出庫、梱包・加工、施設管理業務（荷の上げ下げ・移動）をバランサ装置に置き換える</t>
  </si>
  <si>
    <t>1.事業所の従事者が人手で行っている入出庫、加工・生産業務（荷の上げ下げ・移動）をバランサ装置に置き換える</t>
  </si>
  <si>
    <t>1.事業所の従事者が人手で行っている入出庫、梱包・加工業務（荷の上げ下げ・移動）をバランサ装置に置き換える</t>
  </si>
  <si>
    <t>1.事業所の従事者が人手で行っている搬送業務（荷の上げ下げ・移動）をバランサ装置に置き換える</t>
  </si>
  <si>
    <t>1.店舗スタッフが人手で行っている入出庫業務（荷の上げ下げ・移動）をバランサ装置に置き換える</t>
  </si>
  <si>
    <t>1.事業所の従事者が人手で行っている入出庫業務（荷の上げ下げ・移動）をバランサ装置に置き換える</t>
  </si>
  <si>
    <t>1.事業所の従事者が人手で行っている入出庫、処理業務（荷の上げ下げ・移動）をバランサ装置に置き換える</t>
  </si>
  <si>
    <t>1.事業所の従事者が人手で行っている施工、施設管理業務（荷の上げ下げ・移動）をバランサ装置に置き換える</t>
  </si>
  <si>
    <t>2.すでに別のバランサ装置で行っている入出庫、梱包・加工、施設管理業務（荷の上げ下げ・移動）を今回申請するバランサ装置で行う</t>
  </si>
  <si>
    <t>2.すでに別のバランサ装置で行っている入出庫、加工・生産業務（荷の上げ下げ・移動）を今回申請するバランサ装置で行う</t>
  </si>
  <si>
    <t>2.すでに別のバランサ装置で行っている入出庫、梱包・加工業務（荷の上げ下げ・移動）を今回申請するバランサ装置で行う</t>
  </si>
  <si>
    <t>2.すでに別のバランサ装置で行っている搬送業務（荷の上げ下げ・移動）を今回申請するバランサ装置で行う</t>
  </si>
  <si>
    <t>2.すでに別のバランサ装置で行っている入出庫業務（荷の上げ下げ・移動）を今回申請するバランサ装置で行う</t>
  </si>
  <si>
    <t>2.すでに別のバランサ装置で行っている入出庫、処理業務（荷の上げ下げ・移動）を今回申請するバランサ装置で行う</t>
  </si>
  <si>
    <t>2.すでに別のバランサ装置で行っている施工、施設管理業務（荷の上げ下げ・移動）を今回申請するバランサ装置で行う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</si>
</sst>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49</v>
      </c>
      <c r="F5" s="76"/>
      <c r="G5" s="76"/>
      <c r="H5" s="76"/>
      <c r="I5" s="76"/>
      <c r="J5" s="77"/>
    </row>
    <row r="6" spans="2:16" ht="17.7" customHeight="1" x14ac:dyDescent="0.2">
      <c r="C6" s="73" t="s">
        <v>1</v>
      </c>
      <c r="D6" s="74"/>
      <c r="E6" s="78" t="str">
        <f>業種データ!K5</f>
        <v>運輸業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z3i6pqGZqkVasc8zsARyxo06mVvIiCwIdb1DfNUSY+3MHzz6DsXZ2kVGKT2vDkNgsGw4Ym8D7uqRr0bcevRlTA==" saltValue="avJvjdXmJVvIhMYSddmWng=="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50</v>
      </c>
      <c r="L5" s="30" t="s">
        <v>50</v>
      </c>
      <c r="M5" s="31" t="s">
        <v>46</v>
      </c>
      <c r="N5" s="31" t="s">
        <v>51</v>
      </c>
      <c r="O5" s="31" t="s">
        <v>52</v>
      </c>
      <c r="P5" s="31" t="s">
        <v>47</v>
      </c>
      <c r="Q5" s="31" t="s">
        <v>48</v>
      </c>
      <c r="R5" s="31" t="s">
        <v>53</v>
      </c>
      <c r="S5" s="31" t="s">
        <v>54</v>
      </c>
      <c r="T5" s="31" t="s">
        <v>55</v>
      </c>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運輸業 - 1</v>
      </c>
      <c r="D9" s="102"/>
      <c r="E9" s="102"/>
      <c r="F9" s="102"/>
      <c r="G9" s="103"/>
      <c r="K9" s="97" t="str">
        <f>L5 &amp; " - " &amp; L$6</f>
        <v>運輸業 - 1</v>
      </c>
      <c r="L9" s="98"/>
      <c r="M9" s="98"/>
      <c r="N9" s="98"/>
      <c r="O9" s="99"/>
      <c r="P9" s="101" t="str">
        <f>M5 &amp; " - " &amp; M$6</f>
        <v>製造業 - 2</v>
      </c>
      <c r="Q9" s="102"/>
      <c r="R9" s="102"/>
      <c r="S9" s="102"/>
      <c r="T9" s="103"/>
      <c r="U9" s="97" t="str">
        <f>N5 &amp; " - " &amp; N$6</f>
        <v>倉庫業 - 3</v>
      </c>
      <c r="V9" s="98"/>
      <c r="W9" s="98"/>
      <c r="X9" s="98"/>
      <c r="Y9" s="99"/>
      <c r="Z9" s="101" t="str">
        <f>O5 &amp; " - " &amp; O$6</f>
        <v>鉱業、採石業、砂利採取業 - 4</v>
      </c>
      <c r="AA9" s="102"/>
      <c r="AB9" s="102"/>
      <c r="AC9" s="102"/>
      <c r="AD9" s="103"/>
      <c r="AE9" s="97" t="str">
        <f>P5 &amp; " - " &amp; P$6</f>
        <v>卸売業 - 5</v>
      </c>
      <c r="AF9" s="98"/>
      <c r="AG9" s="98"/>
      <c r="AH9" s="98"/>
      <c r="AI9" s="99"/>
      <c r="AJ9" s="101" t="str">
        <f>Q5 &amp; " - " &amp; Q$6</f>
        <v>小売業 - 6</v>
      </c>
      <c r="AK9" s="102"/>
      <c r="AL9" s="102"/>
      <c r="AM9" s="102"/>
      <c r="AN9" s="103"/>
      <c r="AO9" s="97" t="str">
        <f>R5 &amp; " - " &amp; R$6</f>
        <v>物品賃貸業 - 7</v>
      </c>
      <c r="AP9" s="98"/>
      <c r="AQ9" s="98"/>
      <c r="AR9" s="98"/>
      <c r="AS9" s="99"/>
      <c r="AT9" s="101" t="str">
        <f>S5 &amp; " - " &amp; S$6</f>
        <v>廃棄物処理業 - 8</v>
      </c>
      <c r="AU9" s="102"/>
      <c r="AV9" s="102"/>
      <c r="AW9" s="102"/>
      <c r="AX9" s="103"/>
      <c r="AY9" s="97" t="str">
        <f>T5 &amp; " - " &amp; T$6</f>
        <v>建設業 - 9</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1.事業所の従事者が人手で行っている入出庫、梱包・加工、施設管理業務（荷の上げ下げ・移動）をバランサ装置に置き換える</v>
      </c>
      <c r="D11" s="38" t="str" cm="1">
        <f t="array" ref="D11">INDEX($K11:$BH11,($K$6-1)*5+2)&amp;""</f>
        <v>2.すでに別のバランサ装置で行っている入出庫、梱包・加工、施設管理業務（荷の上げ下げ・移動）を今回申請するバランサ装置で行う</v>
      </c>
      <c r="E11" s="38" t="str" cm="1">
        <f t="array" ref="E11">INDEX($K11:$BH11,($K$6-1)*5+3)&amp;""</f>
        <v/>
      </c>
      <c r="F11" s="38" t="str" cm="1">
        <f t="array" ref="F11">INDEX($K11:$BH11,($K$6-1)*5+4)&amp;""</f>
        <v/>
      </c>
      <c r="G11" s="39" t="str" cm="1">
        <f t="array" ref="G11">INDEX($K11:$BH11,($K$6-1)*5+5)&amp;""</f>
        <v/>
      </c>
      <c r="K11" s="48" t="s">
        <v>56</v>
      </c>
      <c r="L11" s="48" t="s">
        <v>64</v>
      </c>
      <c r="M11" s="49"/>
      <c r="N11" s="49"/>
      <c r="O11" s="49"/>
      <c r="P11" s="48" t="s">
        <v>57</v>
      </c>
      <c r="Q11" s="48" t="s">
        <v>65</v>
      </c>
      <c r="R11" s="49"/>
      <c r="S11" s="49"/>
      <c r="T11" s="49"/>
      <c r="U11" s="48" t="s">
        <v>58</v>
      </c>
      <c r="V11" s="48" t="s">
        <v>66</v>
      </c>
      <c r="W11" s="49"/>
      <c r="X11" s="49"/>
      <c r="Y11" s="49"/>
      <c r="Z11" s="48" t="s">
        <v>59</v>
      </c>
      <c r="AA11" s="48" t="s">
        <v>67</v>
      </c>
      <c r="AB11" s="49"/>
      <c r="AC11" s="49"/>
      <c r="AD11" s="49"/>
      <c r="AE11" s="59" t="str">
        <f>U11</f>
        <v>1.事業所の従事者が人手で行っている入出庫、梱包・加工業務（荷の上げ下げ・移動）をバランサ装置に置き換える</v>
      </c>
      <c r="AF11" s="59" t="str">
        <f>V11</f>
        <v>2.すでに別のバランサ装置で行っている入出庫、梱包・加工業務（荷の上げ下げ・移動）を今回申請するバランサ装置で行う</v>
      </c>
      <c r="AG11" s="49"/>
      <c r="AH11" s="49"/>
      <c r="AI11" s="49"/>
      <c r="AJ11" s="48" t="s">
        <v>60</v>
      </c>
      <c r="AK11" s="48" t="s">
        <v>68</v>
      </c>
      <c r="AL11" s="49"/>
      <c r="AM11" s="49"/>
      <c r="AN11" s="49"/>
      <c r="AO11" s="48" t="s">
        <v>61</v>
      </c>
      <c r="AP11" s="48" t="s">
        <v>68</v>
      </c>
      <c r="AQ11" s="49"/>
      <c r="AR11" s="49"/>
      <c r="AS11" s="49"/>
      <c r="AT11" s="48" t="s">
        <v>62</v>
      </c>
      <c r="AU11" s="48" t="s">
        <v>69</v>
      </c>
      <c r="AV11" s="49"/>
      <c r="AW11" s="49"/>
      <c r="AX11" s="49"/>
      <c r="AY11" s="48" t="s">
        <v>63</v>
      </c>
      <c r="AZ11" s="48" t="s">
        <v>70</v>
      </c>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運輸業 - 1</v>
      </c>
      <c r="D15" s="50"/>
      <c r="E15" s="50"/>
      <c r="F15" s="50"/>
      <c r="G15" s="26"/>
      <c r="H15" s="26"/>
      <c r="I15" s="26"/>
      <c r="J15" s="27"/>
      <c r="K15" s="32" t="str">
        <f t="shared" ref="K15:T15" si="1">L5 &amp; " - " &amp; L$6</f>
        <v>運輸業 - 1</v>
      </c>
      <c r="L15" s="34" t="str">
        <f t="shared" si="1"/>
        <v>製造業 - 2</v>
      </c>
      <c r="M15" s="55" t="str">
        <f t="shared" si="1"/>
        <v>倉庫業 - 3</v>
      </c>
      <c r="N15" s="34" t="str">
        <f t="shared" si="1"/>
        <v>鉱業、採石業、砂利採取業 - 4</v>
      </c>
      <c r="O15" s="33" t="str">
        <f t="shared" si="1"/>
        <v>卸売業 - 5</v>
      </c>
      <c r="P15" s="34" t="str">
        <f t="shared" si="1"/>
        <v>小売業 - 6</v>
      </c>
      <c r="Q15" s="33" t="str">
        <f t="shared" si="1"/>
        <v>物品賃貸業 - 7</v>
      </c>
      <c r="R15" s="34" t="str">
        <f t="shared" si="1"/>
        <v>廃棄物処理業 - 8</v>
      </c>
      <c r="S15" s="33" t="str">
        <f t="shared" si="1"/>
        <v>建設業 - 9</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0073IaiuhsRAZMI4IPXmbAbknwcTONBFCfrhHsWdXLMnoJcyXYypDeUCvr2XaxUbbYzCD/xF/PzjKO3k3P+LbQ==" saltValue="n1RlW08PRRhWTQfKpA7b6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5096ed87-1394-41ba-9857-c6b625d49cbd"/>
    <ds:schemaRef ds:uri="http://purl.org/dc/elements/1.1/"/>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2025-07-23T09:49:33Z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