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A9B3D97D-4CB9-471B-BF25-D7D51D05FA05}" xr6:coauthVersionLast="47" xr6:coauthVersionMax="47" xr10:uidLastSave="{00000000-0000-0000-0000-000000000000}"/>
  <workbookProtection workbookAlgorithmName="SHA-512" workbookHashValue="6znuvPgI5eYVHi7Hbb7HNglKjz5KgMNZuMRhgPNEU+yv08AhoySMDhIxL1wS2Idlkhf0hQtxorEDQCPJsnE81g==" workbookSaltValue="VF0T32Sw/1olNkKrl/fWPQ=="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<sst xmlns="http://schemas.openxmlformats.org/spreadsheetml/2006/main" count="114" uniqueCount="53">
  <si>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</si>
  <si>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</si>
  <si>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</si>
  <si>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</si>
  <si>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</si>
  <si>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</si>
  <si>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</si>
  <si>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</si>
  <si>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</si>
  <si>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</si>
  <si>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</si>
  <si>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</si>
  <si>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</si>
  <si>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</si>
  <si>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</si>
  <si>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</si>
  <si>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</si>
  <si>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</si>
  <si>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</si>
  <si>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</si>
  <si>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</si>
  <si>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</si>
  <si>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</si>
  <si>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</si>
  <si>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</si>
  <si>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</si>
  <si>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</si>
  <si>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</si>
  <si>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</si>
  <si>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</si>
  <si>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</si>
  <si>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</si>
  <si>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</si>
  <si>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</si>
  <si>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</si>
  <si>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</si>
  <si>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</si>
  <si>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</si>
  <si>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</si>
  <si>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</si>
  <si>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</si>
  <si>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</si>
  <si>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</si>
  <si>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</si>
  <si>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</si>
  <si>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</si>
  <si>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</si>
  <si>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鋳造用ブラスト装置</t>
    <phoneticPr fontId="1"/>
  </si>
  <si>
    <t>トロンメルセパレーター（分離機）</t>
    <phoneticPr fontId="1"/>
  </si>
  <si>
    <t>投入排出位置でのテーブルまたはハンガー回転駆動解除</t>
    <phoneticPr fontId="1"/>
  </si>
  <si>
    <t>ショットブラスト装置におけるエアーブロー機能（払落し機能）</t>
    <phoneticPr fontId="1"/>
  </si>
  <si>
    <t>1.事業所の従事者が人手で行っている加工・生産業務（ワーク取付・運搬）を鋳造用ブラスト装置に置き換える</t>
  </si>
  <si>
    <t>2.すでに別の鋳造用ブラスト装置が行っている加工・生産業務（ワーク取付・運搬）を今回申請する鋳造用ブラスト装置で行う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</si>
</sst>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15240</xdr:rowOff>
        </xdr:from>
        <xdr:to>
          <xdr:col>2</xdr:col>
          <xdr:colOff>464820</xdr:colOff>
          <xdr:row>19</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19</xdr:row>
          <xdr:rowOff>15240</xdr:rowOff>
        </xdr:from>
        <xdr:to>
          <xdr:col>2</xdr:col>
          <xdr:colOff>464820</xdr:colOff>
          <xdr:row>20</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15240</xdr:rowOff>
        </xdr:from>
        <xdr:to>
          <xdr:col>2</xdr:col>
          <xdr:colOff>464820</xdr:colOff>
          <xdr:row>28</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35</xdr:row>
      <xdr:rowOff>114300</xdr:rowOff>
    </xdr:to>
    <xdr:sp macro="" textlink="">
      <xdr:nvSpPr>
        <xdr:cNvPr id="3" name="正方形/長方形 2">
          <a:extLst>
            <a:ext uri="{FF2B5EF4-FFF2-40B4-BE49-F238E27FC236}">
              <a16:creationId xmlns:a16="http://schemas.microsoft.com/office/drawing/2014/main" id="{D52FE07C-AFE0-430B-8185-E008BBBC0834}"/>
            </a:ext>
          </a:extLst>
        </xdr:cNvPr>
        <xdr:cNvSpPr/>
      </xdr:nvSpPr>
      <xdr:spPr>
        <a:xfrm>
          <a:off x="8161020" y="5090160"/>
          <a:ext cx="3752849" cy="24612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トロンメルセパレーター（分離機）：</a:t>
          </a:r>
          <a:r>
            <a:rPr lang="ja-JP" altLang="en-US" sz="1000">
              <a:solidFill>
                <a:sysClr val="windowText" lastClr="000000"/>
              </a:solidFill>
              <a:effectLst/>
              <a:latin typeface="+mn-ea"/>
              <a:ea typeface="+mn-ea"/>
              <a:cs typeface="+mn-cs"/>
            </a:rPr>
            <a:t>機械内で砂落としに使用したショット（投射材）に砂などの異物が混じってくるが、これを回転するドラムに貼られた金網を通過させ使用可能なショット（投射材）と異物を自動で分離する装置。（異物は自動で機外へ排出される。）</a:t>
          </a:r>
          <a:endParaRPr lang="en-US" altLang="ja-JP" sz="5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kumimoji="1" lang="ja-JP" altLang="en-US" sz="1000" b="1">
              <a:solidFill>
                <a:sysClr val="windowText" lastClr="000000"/>
              </a:solidFill>
              <a:latin typeface="+mn-ea"/>
              <a:ea typeface="+mn-ea"/>
            </a:rPr>
            <a:t>投入排出位置でのテーブルまたはハンガー回転駆動解除：</a:t>
          </a:r>
          <a:r>
            <a:rPr kumimoji="1" lang="ja-JP" altLang="en-US" sz="1000" b="0">
              <a:solidFill>
                <a:sysClr val="windowText" lastClr="000000"/>
              </a:solidFill>
              <a:latin typeface="+mn-ea"/>
              <a:ea typeface="+mn-ea"/>
            </a:rPr>
            <a:t>効率的良く投射材を当てるための自転動作（回転駆動）を、ワークの投入、排出位置でワーク脱着時に解除し、手動でフリー回転させることが可能となる機能。</a:t>
          </a:r>
          <a:endParaRPr kumimoji="1" lang="en-US" altLang="ja-JP" sz="500" b="0">
            <a:solidFill>
              <a:sysClr val="windowText" lastClr="000000"/>
            </a:solidFill>
            <a:latin typeface="+mn-ea"/>
            <a:ea typeface="+mn-ea"/>
          </a:endParaRPr>
        </a:p>
        <a:p>
          <a:pPr algn="l"/>
          <a:endParaRPr kumimoji="1" lang="en-US" altLang="ja-JP" sz="500">
            <a:solidFill>
              <a:sysClr val="windowText" lastClr="000000"/>
            </a:solidFill>
            <a:latin typeface="+mn-ea"/>
            <a:ea typeface="+mn-ea"/>
          </a:endParaRPr>
        </a:p>
        <a:p>
          <a:pPr algn="l"/>
          <a:r>
            <a:rPr kumimoji="1" lang="ja-JP" altLang="en-US" sz="1000" b="1">
              <a:solidFill>
                <a:sysClr val="windowText" lastClr="000000"/>
              </a:solidFill>
              <a:latin typeface="+mn-ea"/>
              <a:ea typeface="+mn-ea"/>
            </a:rPr>
            <a:t>ショットブラスト装置におけるエアーブロー機能（払落し機能）：</a:t>
          </a:r>
          <a:r>
            <a:rPr kumimoji="1" lang="ja-JP" altLang="en-US" sz="1000">
              <a:solidFill>
                <a:sysClr val="windowText" lastClr="000000"/>
              </a:solidFill>
              <a:latin typeface="+mn-ea"/>
              <a:ea typeface="+mn-ea"/>
            </a:rPr>
            <a:t>ショットブラスト装置において、投入排出部に戻ってくるハンガー、またはテーブルにおいて排出前にエアーブローを自動で行う機能。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製造業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65.400000000000006" customHeight="1">
      <c r="C15" s="67" t="s">
        <v>12</v>
      </c>
      <c r="D15" s="68"/>
      <c r="E15" s="69"/>
      <c r="F15" s="70"/>
      <c r="G15" s="70"/>
      <c r="H15" s="70"/>
      <c r="I15" s="70"/>
      <c r="J15" s="71"/>
      <c r="M15" s="5" t="s">
        <v>20</v>
      </c>
    </row>
    <row r="16" spans="2:16" ht="17.7" customHeight="1">
      <c r="D16" s="6"/>
      <c r="M16" s="19"/>
    </row>
    <row r="17" spans="2:14" ht="17.7" customHeight="1">
      <c r="B17" t="s">
        <v>34</v>
      </c>
      <c r="D17" s="6"/>
      <c r="M17" s="19"/>
    </row>
    <row r="18" spans="2:14" ht="27.6" customHeight="1">
      <c r="C18" s="92" t="s">
        <v>45</v>
      </c>
      <c r="D18" s="92"/>
      <c r="E18" s="92"/>
      <c r="F18" s="92"/>
      <c r="G18" s="92"/>
      <c r="H18" s="92"/>
      <c r="I18" s="92"/>
      <c r="J18" s="92"/>
      <c r="M18" s="19"/>
    </row>
    <row r="19" spans="2:14" ht="21.45" customHeight="1">
      <c r="B19" s="7"/>
      <c r="C19" s="53"/>
      <c r="D19" s="91" t="str">
        <f>業種データ!C17</f>
        <v>トロンメルセパレーター（分離機）</v>
      </c>
      <c r="E19" s="91"/>
      <c r="F19" s="91"/>
      <c r="G19" s="91"/>
      <c r="H19" s="91"/>
      <c r="I19" s="91"/>
      <c r="J19" s="91"/>
      <c r="K19" s="52"/>
      <c r="M19" s="2" t="b">
        <v>0</v>
      </c>
      <c r="N19" s="54" t="b">
        <f>IF(AND(D19&lt;&gt;"",M19=TRUE),TRUE,FALSE)</f>
        <v>0</v>
      </c>
    </row>
    <row r="20" spans="2:14" ht="21.45" customHeight="1">
      <c r="B20" s="7"/>
      <c r="C20" s="53"/>
      <c r="D20" s="91" t="str">
        <f>業種データ!C18</f>
        <v>投入排出位置でのテーブルまたはハンガー回転駆動解除</v>
      </c>
      <c r="E20" s="91"/>
      <c r="F20" s="91"/>
      <c r="G20" s="91"/>
      <c r="H20" s="91"/>
      <c r="I20" s="91"/>
      <c r="J20" s="91"/>
      <c r="K20" s="52"/>
      <c r="M20" s="2" t="b">
        <v>0</v>
      </c>
      <c r="N20" s="54" t="b">
        <f t="shared" ref="N20:N21" si="0">IF(AND(D20&lt;&gt;"",M20=TRUE),TRUE,FALSE)</f>
        <v>0</v>
      </c>
    </row>
    <row r="21" spans="2:14" ht="21.45" customHeight="1">
      <c r="B21" s="7"/>
      <c r="C21" s="53"/>
      <c r="D21" s="91" t="str">
        <f>業種データ!C19</f>
        <v>ショットブラスト装置におけるエアーブロー機能（払落し機能）</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customHeight="1">
      <c r="B29" s="7"/>
      <c r="C29" s="10"/>
      <c r="D29" s="10"/>
      <c r="E29" s="3"/>
      <c r="F29" s="3"/>
      <c r="G29" s="8"/>
      <c r="H29" s="1"/>
      <c r="J29" s="1"/>
    </row>
    <row r="30" spans="2:14" ht="17.7" customHeight="1">
      <c r="B30" s="7"/>
      <c r="C30" s="90" t="s">
        <v>35</v>
      </c>
      <c r="D30" s="90"/>
      <c r="E30" s="90"/>
      <c r="F30" s="90"/>
      <c r="G30" s="90"/>
      <c r="H30" s="90"/>
      <c r="I30" s="90"/>
      <c r="J30" s="90"/>
    </row>
    <row r="31" spans="2:14" ht="17.399999999999999" customHeight="1">
      <c r="B31" s="7"/>
      <c r="C31" s="90" t="s">
        <v>38</v>
      </c>
      <c r="D31" s="90"/>
      <c r="E31" s="90"/>
      <c r="F31" s="90"/>
      <c r="G31" s="90"/>
      <c r="H31" s="90"/>
      <c r="I31" s="90"/>
      <c r="J31" s="90"/>
    </row>
    <row r="32" spans="2:14" ht="17.399999999999999" customHeight="1">
      <c r="B32" s="7"/>
      <c r="C32" s="90" t="s">
        <v>39</v>
      </c>
      <c r="D32" s="90"/>
      <c r="E32" s="90"/>
      <c r="F32" s="90"/>
      <c r="G32" s="90"/>
      <c r="H32" s="90"/>
      <c r="I32" s="90"/>
      <c r="J32" s="90"/>
    </row>
    <row r="33" spans="2:14" ht="17.7" customHeight="1">
      <c r="B33" s="7"/>
      <c r="C33" s="90" t="s">
        <v>36</v>
      </c>
      <c r="D33" s="90"/>
      <c r="E33" s="90"/>
      <c r="F33" s="90"/>
      <c r="G33" s="90"/>
      <c r="H33" s="90"/>
      <c r="I33" s="90"/>
      <c r="J33" s="90"/>
    </row>
    <row r="34" spans="2:14" ht="17.7" customHeight="1">
      <c r="B34" s="7"/>
      <c r="C34" s="90" t="s">
        <v>37</v>
      </c>
      <c r="D34" s="90"/>
      <c r="E34" s="90"/>
      <c r="F34" s="90"/>
      <c r="G34" s="90"/>
      <c r="H34" s="90"/>
      <c r="I34" s="90"/>
      <c r="J34" s="90"/>
    </row>
    <row r="35" spans="2:14" ht="17.7"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QYdCyeEYoFhXVkItOFuSYJu3CwQar2I8OL2ZAhwa9EDC+KfKsTfOk/SMw98Le1ZwO1gAKvuphZ7QhPMBXX3+Q==" saltValue="CAbzDCWkXcPLDbUsnXzFW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1" r:id="rId5" name="Check Box 3">
              <controlPr locked="0" defaultSize="0" autoFill="0" autoLine="0" autoPict="0">
                <anchor moveWithCells="1">
                  <from>
                    <xdr:col>2</xdr:col>
                    <xdr:colOff>198120</xdr:colOff>
                    <xdr:row>18</xdr:row>
                    <xdr:rowOff>15240</xdr:rowOff>
                  </from>
                  <to>
                    <xdr:col>2</xdr:col>
                    <xdr:colOff>464820</xdr:colOff>
                    <xdr:row>19</xdr:row>
                    <xdr:rowOff>0</xdr:rowOff>
                  </to>
                </anchor>
              </controlPr>
            </control>
          </mc:Choice>
        </mc:AlternateContent>
        <mc:AlternateContent xmlns:mc="http://schemas.openxmlformats.org/markup-compatibility/2006">
          <mc:Choice Requires="x14">
            <control shapeId="37892" r:id="rId6" name="Check Box 4">
              <controlPr locked="0" defaultSize="0" autoFill="0" autoLine="0" autoPict="0">
                <anchor moveWithCells="1">
                  <from>
                    <xdr:col>2</xdr:col>
                    <xdr:colOff>198120</xdr:colOff>
                    <xdr:row>19</xdr:row>
                    <xdr:rowOff>15240</xdr:rowOff>
                  </from>
                  <to>
                    <xdr:col>2</xdr:col>
                    <xdr:colOff>464820</xdr:colOff>
                    <xdr:row>20</xdr:row>
                    <xdr:rowOff>0</xdr:rowOff>
                  </to>
                </anchor>
              </controlPr>
            </control>
          </mc:Choice>
        </mc:AlternateContent>
        <mc:AlternateContent xmlns:mc="http://schemas.openxmlformats.org/markup-compatibility/2006">
          <mc:Choice Requires="x14">
            <control shapeId="37893" r:id="rId7" name="Check Box 5">
              <controlPr locked="0" defaultSize="0" autoFill="0" autoLine="0" autoPict="0">
                <anchor moveWithCells="1">
                  <from>
                    <xdr:col>2</xdr:col>
                    <xdr:colOff>198120</xdr:colOff>
                    <xdr:row>20</xdr:row>
                    <xdr:rowOff>15240</xdr:rowOff>
                  </from>
                  <to>
                    <xdr:col>2</xdr:col>
                    <xdr:colOff>464820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1.事業所の従事者が人手で行っている加工・生産業務（ワーク取付・運搬）を鋳造用ブラスト装置に置き換える</v>
      </c>
      <c r="D11" s="38" t="str" cm="1">
        <f t="array" ref="D11">INDEX($K11:$BH11,($K$6-1)*5+2)&amp;""</f>
        <v>2.すでに別の鋳造用ブラスト装置が行っている加工・生産業務（ワーク取付・運搬）を今回申請する鋳造用ブラスト装置で行う</v>
      </c>
      <c r="E11" s="38" t="str" cm="1">
        <f t="array" ref="E11">INDEX($K11:$BH11,($K$6-1)*5+3)&amp;""</f>
        <v/>
      </c>
      <c r="F11" s="38" t="str" cm="1">
        <f t="array" ref="F11">INDEX($K11:$BH11,($K$6-1)*5+4)&amp;""</f>
        <v/>
      </c>
      <c r="G11" s="39" t="str" cm="1">
        <f t="array" ref="G11">INDEX($K11:$BH11,($K$6-1)*5+5)&amp;""</f>
        <v/>
      </c>
      <c r="K11" s="48" t="s">
        <v>51</v>
      </c>
      <c r="L11" s="48" t="s">
        <v>52</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トロンメルセパレーター（分離機）</v>
      </c>
      <c r="F17" s="51"/>
      <c r="J17" s="28"/>
      <c r="K17" s="23" t="s">
        <v>48</v>
      </c>
      <c r="L17" s="23"/>
      <c r="M17" s="20"/>
      <c r="N17" s="23"/>
      <c r="O17" s="20"/>
      <c r="P17" s="23"/>
      <c r="Q17" s="20"/>
      <c r="R17" s="23"/>
      <c r="S17" s="20"/>
      <c r="T17" s="23"/>
      <c r="U17" s="56"/>
      <c r="V17" s="29"/>
      <c r="W17" s="29"/>
    </row>
    <row r="18" spans="1:23" ht="17.7" customHeight="1">
      <c r="A18" s="99"/>
      <c r="B18" s="18">
        <v>2</v>
      </c>
      <c r="C18" s="40" t="str" cm="1">
        <f t="array" ref="C18">INDEX($K18:$T18,($K$6-1)*1+1)&amp;""</f>
        <v>投入排出位置でのテーブルまたはハンガー回転駆動解除</v>
      </c>
      <c r="F18" s="51"/>
      <c r="J18" s="28"/>
      <c r="K18" s="24" t="s">
        <v>49</v>
      </c>
      <c r="L18" s="24"/>
      <c r="M18" s="21"/>
      <c r="N18" s="24"/>
      <c r="O18" s="21"/>
      <c r="P18" s="24"/>
      <c r="Q18" s="21"/>
      <c r="R18" s="24"/>
      <c r="S18" s="21"/>
      <c r="T18" s="24"/>
      <c r="U18" s="56"/>
      <c r="V18" s="29"/>
      <c r="W18" s="29"/>
    </row>
    <row r="19" spans="1:23" ht="17.7" customHeight="1">
      <c r="A19" s="99"/>
      <c r="B19" s="18">
        <v>3</v>
      </c>
      <c r="C19" s="40" t="str" cm="1">
        <f t="array" ref="C19">INDEX($K19:$T19,($K$6-1)*1+1)&amp;""</f>
        <v>ショットブラスト装置におけるエアーブロー機能（払落し機能）</v>
      </c>
      <c r="F19" s="51"/>
      <c r="J19" s="28"/>
      <c r="K19" s="24" t="s">
        <v>50</v>
      </c>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MPBhq+yb0KuI8vqx/V8f6Btp4Ulu7G7BYSGBTa+qD7xIxvy+D0sKtAMPSN3FoE1HXx67FMzHYv9sxBPNty+Wmg==" saltValue="FqI+AWdrFPAr9px4ViYnJ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307f33d5-412e-42f7-880e-964369499a37"/>
    <ds:schemaRef ds:uri="5096ed87-1394-41ba-9857-c6b625d49c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