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E750303B-93DD-437B-9F5B-C0B8A24809C6}" xr6:coauthVersionLast="47" xr6:coauthVersionMax="47" xr10:uidLastSave="{00000000-0000-0000-0000-000000000000}"/>
  <workbookProtection workbookAlgorithmName="SHA-512" workbookHashValue="SMfl3EvFzJ1W34+hOwi3YOTXapGtxvasMm4f/BWU7uJrKlSoKtD4lGaU3MjH3TEiUzIaVb2EbJaMDdUVOqAMGw==" workbookSaltValue="wNjkk/g6ZT150r/MTUHg+Q=="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<sst xmlns="http://schemas.openxmlformats.org/spreadsheetml/2006/main" count="111" uniqueCount="50">
  <si>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</si>
  <si>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</si>
  <si>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</si>
  <si>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</si>
  <si>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</si>
  <si>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</si>
  <si>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</si>
  <si>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</si>
  <si>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</si>
  <si>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</si>
  <si>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</si>
  <si>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</si>
  <si>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</si>
  <si>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</si>
  <si>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</si>
  <si>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</si>
  <si>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</si>
  <si>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</si>
  <si>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</si>
  <si>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</si>
  <si>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</si>
  <si>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</si>
  <si>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</si>
  <si>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</si>
  <si>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</si>
  <si>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</si>
  <si>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</si>
  <si>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</si>
  <si>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</si>
  <si>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</si>
  <si>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</si>
  <si>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</si>
  <si>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</si>
  <si>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</si>
  <si>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</si>
  <si>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</si>
  <si>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</si>
  <si>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</si>
  <si>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</si>
  <si>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</si>
  <si>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</si>
  <si>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</si>
  <si>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</si>
  <si>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</si>
  <si>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</si>
  <si>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r04</t>
    <phoneticPr fontId="1"/>
  </si>
  <si>
    <t>製造業</t>
  </si>
  <si>
    <t>鋳造用自動駆動ミキサー（グリッド造型システム）</t>
    <phoneticPr fontId="1"/>
  </si>
  <si>
    <t>1.事業所の従事者が人手で行っている加工・生産業務（混錬砂供給作業）を鋳造用自動駆動ミキサー（グリッド造型システム）に置き換える</t>
  </si>
  <si>
    <t>2.すでに別の鋳造用自動駆動ミキサー（グリッド造型システム）が行っている加工・生産業務（混錬砂供給作業）を今回申請する鋳造用自動駆動ミキサーで行う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</si>
</sst>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45</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47</v>
      </c>
      <c r="F5" s="90"/>
      <c r="G5" s="90"/>
      <c r="H5" s="90"/>
      <c r="I5" s="90"/>
      <c r="J5" s="91"/>
    </row>
    <row r="6" spans="2:16" ht="17.7" customHeight="1" x14ac:dyDescent="0.2">
      <c r="C6" s="87" t="s">
        <v>1</v>
      </c>
      <c r="D6" s="88"/>
      <c r="E6" s="92" t="str">
        <f>業種データ!K5</f>
        <v>製造業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65.400000000000006"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44</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40</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41</v>
      </c>
    </row>
    <row r="42" spans="2:14" ht="17.7" customHeight="1" x14ac:dyDescent="0.2">
      <c r="M42" s="17" t="s">
        <v>42</v>
      </c>
    </row>
    <row r="43" spans="2:14" x14ac:dyDescent="0.2">
      <c r="M43" s="17" t="s">
        <v>43</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l+DVRP62xl/5CKuICWHg1oJKsSy6uIH1nr8xKCOQ0IpkHKUabsxeKI0VtYpsCtP33gefSzpfIRVXycqqdADgIw==" saltValue="ZV+tSgaRP61NJg/Nxl0uj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5" t="s">
        <v>22</v>
      </c>
      <c r="B5" s="95"/>
      <c r="K5" s="41" t="s">
        <v>46</v>
      </c>
      <c r="L5" s="30" t="s">
        <v>46</v>
      </c>
      <c r="M5" s="31"/>
      <c r="N5" s="31"/>
      <c r="O5" s="31"/>
      <c r="P5" s="31"/>
      <c r="Q5" s="31"/>
      <c r="R5" s="31"/>
      <c r="S5" s="31"/>
      <c r="T5" s="31"/>
      <c r="U5" s="31"/>
      <c r="V5" s="29"/>
      <c r="W5" s="29"/>
      <c r="X5" s="29"/>
      <c r="Y5" s="29"/>
      <c r="Z5" s="29"/>
      <c r="AA5" s="29"/>
      <c r="AB5" s="29"/>
      <c r="AC5" s="29"/>
      <c r="AD5" s="29"/>
      <c r="AE5" s="29"/>
    </row>
    <row r="6" spans="1:60" ht="17.7" customHeight="1" thickBot="1" x14ac:dyDescent="0.25">
      <c r="K6" s="38">
        <f>HLOOKUP(K5,L5:AE6,2,FALSE)</f>
        <v>1</v>
      </c>
      <c r="L6" s="42">
        <f>IF(L5&lt;&gt;"",COLUMN()-11,"")</f>
        <v>1</v>
      </c>
      <c r="M6" s="43" t="str">
        <f t="shared" ref="M6:U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3" t="s">
        <v>23</v>
      </c>
      <c r="B9" s="104"/>
      <c r="C9" s="100" t="str">
        <f>K$5 &amp; " - " &amp; K$6</f>
        <v>製造業 - 1</v>
      </c>
      <c r="D9" s="101"/>
      <c r="E9" s="101"/>
      <c r="F9" s="101"/>
      <c r="G9" s="102"/>
      <c r="K9" s="96" t="str">
        <f>L5 &amp; " - " &amp; L$6</f>
        <v>製造業 - 1</v>
      </c>
      <c r="L9" s="97"/>
      <c r="M9" s="97"/>
      <c r="N9" s="97"/>
      <c r="O9" s="98"/>
      <c r="P9" s="100" t="str">
        <f>M5 &amp; " - " &amp; M$6</f>
        <v xml:space="preserve"> - </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1.事業所の従事者が人手で行っている加工・生産業務（混錬砂供給作業）を鋳造用自動駆動ミキサー（グリッド造型システム）に置き換える</v>
      </c>
      <c r="D11" s="38" t="str" cm="1">
        <f t="array" ref="D11">INDEX($K11:$BH11,($K$6-1)*5+2)&amp;""</f>
        <v>2.すでに別の鋳造用自動駆動ミキサー（グリッド造型システム）が行っている加工・生産業務（混錬砂供給作業）を今回申請する鋳造用自動駆動ミキサーで行う</v>
      </c>
      <c r="E11" s="38" t="str" cm="1">
        <f t="array" ref="E11">INDEX($K11:$BH11,($K$6-1)*5+3)&amp;""</f>
        <v/>
      </c>
      <c r="F11" s="38" t="str" cm="1">
        <f t="array" ref="F11">INDEX($K11:$BH11,($K$6-1)*5+4)&amp;""</f>
        <v/>
      </c>
      <c r="G11" s="39" t="str" cm="1">
        <f t="array" ref="G11">INDEX($K11:$BH11,($K$6-1)*5+5)&amp;""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3" t="s">
        <v>32</v>
      </c>
      <c r="B15" s="104"/>
      <c r="C15" s="34" t="str">
        <f>K$5 &amp; " - " &amp; K$6</f>
        <v>製造業 - 1</v>
      </c>
      <c r="D15" s="50"/>
      <c r="E15" s="50"/>
      <c r="F15" s="50"/>
      <c r="G15" s="26"/>
      <c r="H15" s="26"/>
      <c r="I15" s="26"/>
      <c r="J15" s="27"/>
      <c r="K15" s="32" t="str">
        <f t="shared" ref="K15:T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zxYM2Q3v8/2xjuTjTdSxwR3HnJCIBbgL9ao0O8gffjdzLffN+uYMSBpQKLKfEQ6g4wcjEAQRy2s2mliLfV1p8w==" saltValue="dl4hqzzFez1nvPwDVB115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be658f6bb0653804eb795cd8b3e36c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6d4f257fa53174500b1abc742b5a1c92"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52BF55AA-25B1-42D6-9499-B8360CFFCA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83306E8-0A06-4B7A-B7BF-DC5FC6F68A33}">
  <ds:schemaRefs>
    <ds:schemaRef ds:uri="http://schemas.microsoft.com/office/2006/metadata/properties"/>
    <ds:schemaRef ds:uri="http://purl.org/dc/terms/"/>
    <ds:schemaRef ds:uri="5096ed87-1394-41ba-9857-c6b625d49cbd"/>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2025-11-17T10:22:59Z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