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E36D967-9699-42DA-8A1C-B2489EDACE85}" xr6:coauthVersionLast="47" xr6:coauthVersionMax="47" xr10:uidLastSave="{00000000-0000-0000-0000-000000000000}"/>
  <workbookProtection workbookAlgorithmName="SHA-512" workbookHashValue="moQd8/BAqIJerlBa9LOgGvvFsucuyFU2TBKYxPS5Bc0+lA4bad9Rq8MVS6yGAFb+1sCwtRFjI1oDYE/vBF5LLg==" workbookSaltValue="Tc6GbFY8kJ2Fa5s0xfH7mg==" workbookSpinCount="100000" lockStructure="1"/>
  <bookViews>
    <workbookView xWindow="384" yWindow="0" windowWidth="16200" windowHeight="16248"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Q11" i="36"/>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<sst xmlns="http://schemas.openxmlformats.org/spreadsheetml/2006/main" count="119" uniqueCount="58">
  <si>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</si>
  <si>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</si>
  <si>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</si>
  <si>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</si>
  <si>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</si>
  <si>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</si>
  <si>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</si>
  <si>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</si>
  <si>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</si>
  <si>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</si>
  <si>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</si>
  <si>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</si>
  <si>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</si>
  <si>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</si>
  <si>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</si>
  <si>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</si>
  <si>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</si>
  <si>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</si>
  <si>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</si>
  <si>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</si>
  <si>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</si>
  <si>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</si>
  <si>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</si>
  <si>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</si>
  <si>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</si>
  <si>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</si>
  <si>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</si>
  <si>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</si>
  <si>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</si>
  <si>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</si>
  <si>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</si>
  <si>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</si>
  <si>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</si>
  <si>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</si>
  <si>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</si>
  <si>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</si>
  <si>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</si>
  <si>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</si>
  <si>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</si>
  <si>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</si>
  <si>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</si>
  <si>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</si>
  <si>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</si>
  <si>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</si>
  <si>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</si>
  <si>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倉庫業</t>
    <rPh sb="0" eb="3">
      <t>ソウコギョウ</t>
    </rPh>
    <phoneticPr fontId="1"/>
  </si>
  <si>
    <t>卸売業</t>
    <rPh sb="0" eb="3">
      <t>オロシウリギョウ</t>
    </rPh>
    <phoneticPr fontId="1"/>
  </si>
  <si>
    <t>小売業</t>
    <rPh sb="0" eb="3">
      <t>コウリギョウ</t>
    </rPh>
    <phoneticPr fontId="1"/>
  </si>
  <si>
    <t>製造業</t>
    <rPh sb="0" eb="3">
      <t>セイゾウギョウ</t>
    </rPh>
    <phoneticPr fontId="1"/>
  </si>
  <si>
    <t>丁合機</t>
    <rPh sb="0" eb="3">
      <t>チョウアイキ</t>
    </rPh>
    <phoneticPr fontId="1"/>
  </si>
  <si>
    <t>印刷・同関連業</t>
    <rPh sb="0" eb="2">
      <t>インサツ</t>
    </rPh>
    <rPh sb="3" eb="7">
      <t>ドウカンレンギョウ</t>
    </rPh>
    <phoneticPr fontId="1"/>
  </si>
  <si>
    <t>1.事業所の従事者が行っている梱包・加工、出荷業務を丁合機で置き換える</t>
    <phoneticPr fontId="1"/>
  </si>
  <si>
    <t>2.すでに別の丁合機が行っている梱包・加工、出荷業務を今回申請する丁合機で行う</t>
    <phoneticPr fontId="1"/>
  </si>
  <si>
    <t>1.事業所の従事者が行っている販売・納品業務を丁合機で置き換える</t>
    <phoneticPr fontId="1"/>
  </si>
  <si>
    <t>2.すでに別の丁合機が行っている販売・納品業務を今回申請する丁合機で行う</t>
    <phoneticPr fontId="1"/>
  </si>
  <si>
    <t>1.事業所の従事者が行っている加工・生産業務を丁合機で置き換える</t>
    <phoneticPr fontId="1"/>
  </si>
  <si>
    <t>2.すでに別の丁合機が行っている加工・生産業務を今回申請する丁合機で行う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</si>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</sst>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17.7" customHeight="1" x14ac:dyDescent="0.2">
      <c r="C5" s="73" t="s">
        <v>0</v>
      </c>
      <c r="D5" s="74"/>
      <c r="E5" s="75" t="s">
        <v>49</v>
      </c>
      <c r="F5" s="76"/>
      <c r="G5" s="76"/>
      <c r="H5" s="76"/>
      <c r="I5" s="76"/>
      <c r="J5" s="77"/>
    </row>
    <row r="6" spans="2:16" ht="17.7" customHeight="1" x14ac:dyDescent="0.2">
      <c r="C6" s="73" t="s">
        <v>1</v>
      </c>
      <c r="D6" s="74"/>
      <c r="E6" s="78" t="str">
        <f>業種データ!K5</f>
        <v>倉庫業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53.4"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57</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6kdYgysrjJcETfSH5iNtXnjIYazUxHvRKL27AJ69lqA4NWiSIgO5zXaVE6+BGrPG7+Q9kQnqEjyR3GFjlFkvGQ==" saltValue="B4EOg0jjxFVI+te1AC4Nkw=="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45</v>
      </c>
      <c r="L5" s="30" t="s">
        <v>45</v>
      </c>
      <c r="M5" s="31" t="s">
        <v>46</v>
      </c>
      <c r="N5" s="31" t="s">
        <v>47</v>
      </c>
      <c r="O5" s="31" t="s">
        <v>48</v>
      </c>
      <c r="P5" s="31" t="s">
        <v>50</v>
      </c>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倉庫業 - 1</v>
      </c>
      <c r="D9" s="102"/>
      <c r="E9" s="102"/>
      <c r="F9" s="102"/>
      <c r="G9" s="103"/>
      <c r="K9" s="97" t="str">
        <f>L5 &amp; " - " &amp; L$6</f>
        <v>倉庫業 - 1</v>
      </c>
      <c r="L9" s="98"/>
      <c r="M9" s="98"/>
      <c r="N9" s="98"/>
      <c r="O9" s="99"/>
      <c r="P9" s="101" t="str">
        <f>M5 &amp; " - " &amp; M$6</f>
        <v>卸売業 - 2</v>
      </c>
      <c r="Q9" s="102"/>
      <c r="R9" s="102"/>
      <c r="S9" s="102"/>
      <c r="T9" s="103"/>
      <c r="U9" s="97" t="str">
        <f>N5 &amp; " - " &amp; N$6</f>
        <v>小売業 - 3</v>
      </c>
      <c r="V9" s="98"/>
      <c r="W9" s="98"/>
      <c r="X9" s="98"/>
      <c r="Y9" s="99"/>
      <c r="Z9" s="101" t="str">
        <f>O5 &amp; " - " &amp; O$6</f>
        <v>製造業 - 4</v>
      </c>
      <c r="AA9" s="102"/>
      <c r="AB9" s="102"/>
      <c r="AC9" s="102"/>
      <c r="AD9" s="103"/>
      <c r="AE9" s="97" t="str">
        <f>P5 &amp; " - " &amp; P$6</f>
        <v>印刷・同関連業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1.事業所の従事者が行っている梱包・加工、出荷業務を丁合機で置き換える</v>
      </c>
      <c r="D11" s="38" t="str" cm="1">
        <f t="array" ref="D11">INDEX($K11:$BH11,($K$6-1)*5+2)&amp;""</f>
        <v>2.すでに別の丁合機が行っている梱包・加工、出荷業務を今回申請する丁合機で行う</v>
      </c>
      <c r="E11" s="38" t="str" cm="1">
        <f t="array" ref="E11">INDEX($K11:$BH11,($K$6-1)*5+3)&amp;""</f>
        <v/>
      </c>
      <c r="F11" s="38" t="str" cm="1">
        <f t="array" ref="F11">INDEX($K11:$BH11,($K$6-1)*5+4)&amp;""</f>
        <v/>
      </c>
      <c r="G11" s="39" t="str" cm="1">
        <f t="array" ref="G11">INDEX($K11:$BH11,($K$6-1)*5+5)&amp;""</f>
        <v/>
      </c>
      <c r="K11" s="48" t="s">
        <v>51</v>
      </c>
      <c r="L11" s="48" t="s">
        <v>52</v>
      </c>
      <c r="M11" s="49"/>
      <c r="N11" s="49"/>
      <c r="O11" s="49"/>
      <c r="P11" s="59" t="str">
        <f>K11</f>
        <v>1.事業所の従事者が行っている梱包・加工、出荷業務を丁合機で置き換える</v>
      </c>
      <c r="Q11" s="59" t="str">
        <f>L11</f>
        <v>2.すでに別の丁合機が行っている梱包・加工、出荷業務を今回申請する丁合機で行う</v>
      </c>
      <c r="R11" s="49"/>
      <c r="S11" s="49"/>
      <c r="T11" s="49"/>
      <c r="U11" s="48" t="s">
        <v>53</v>
      </c>
      <c r="V11" s="48" t="s">
        <v>54</v>
      </c>
      <c r="W11" s="49"/>
      <c r="X11" s="49"/>
      <c r="Y11" s="49"/>
      <c r="Z11" s="48" t="s">
        <v>55</v>
      </c>
      <c r="AA11" s="48" t="s">
        <v>56</v>
      </c>
      <c r="AB11" s="49"/>
      <c r="AC11" s="49"/>
      <c r="AD11" s="49"/>
      <c r="AE11" s="59" t="str">
        <f>Z11</f>
        <v>1.事業所の従事者が行っている加工・生産業務を丁合機で置き換える</v>
      </c>
      <c r="AF11" s="59" t="str">
        <f>AA11</f>
        <v>2.すでに別の丁合機が行っている加工・生産業務を今回申請する丁合機で行う</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倉庫業 - 1</v>
      </c>
      <c r="D15" s="50"/>
      <c r="E15" s="50"/>
      <c r="F15" s="50"/>
      <c r="G15" s="26"/>
      <c r="H15" s="26"/>
      <c r="I15" s="26"/>
      <c r="J15" s="27"/>
      <c r="K15" s="32" t="str">
        <f t="shared" ref="K15:T15" si="1">L5 &amp; " - " &amp; L$6</f>
        <v>倉庫業 - 1</v>
      </c>
      <c r="L15" s="34" t="str">
        <f t="shared" si="1"/>
        <v>卸売業 - 2</v>
      </c>
      <c r="M15" s="55" t="str">
        <f t="shared" si="1"/>
        <v>小売業 - 3</v>
      </c>
      <c r="N15" s="34" t="str">
        <f t="shared" si="1"/>
        <v>製造業 - 4</v>
      </c>
      <c r="O15" s="33" t="str">
        <f t="shared" si="1"/>
        <v>印刷・同関連業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vWSpzkehZRF1YvRYjvb4oCxk4bHFY7F3OSdV3+L0AsFATqG+Ealt9eJCa9FkTy/XMrmhKVYgw6bdVx/cC3BYGA==" saltValue="J0T6+3FQlMXlrwEu9yKSi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2B1C0E7-7EE9-4FF3-919D-690C685678A1}"/>
</file>

<file path=customXml/itemProps3.xml><?xml version="1.0" encoding="utf-8"?>
<ds:datastoreItem xmlns:ds="http://schemas.openxmlformats.org/officeDocument/2006/customXml" ds:itemID="{583306E8-0A06-4B7A-B7BF-DC5FC6F68A33}">
  <ds:schemaRefs>
    <ds:schemaRef ds:uri="http://purl.org/dc/dcmitype/"/>
    <ds:schemaRef ds:uri="http://schemas.microsoft.com/office/2006/documentManagement/types"/>
    <ds:schemaRef ds:uri="http://purl.org/dc/elements/1.1/"/>
    <ds:schemaRef ds:uri="5096ed87-1394-41ba-9857-c6b625d49cbd"/>
    <ds:schemaRef ds:uri="http://schemas.microsoft.com/office/infopath/2007/PartnerControls"/>
    <ds:schemaRef ds:uri="http://purl.org/dc/terms/"/>
    <ds:schemaRef ds:uri="http://schemas.openxmlformats.org/package/2006/metadata/core-properties"/>
    <ds:schemaRef ds:uri="307f33d5-412e-42f7-880e-964369499a37"/>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2024-10-30T08:46:34Z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