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408A560D-96A8-4053-978D-700565B1801F}" xr6:coauthVersionLast="47" xr6:coauthVersionMax="47" xr10:uidLastSave="{00000000-0000-0000-0000-000000000000}"/>
  <workbookProtection workbookAlgorithmName="SHA-512" workbookHashValue="gtqk+QWOI893D1nV5rXII0TWbicT3C/AFbuy2ehs6jBFdcQ9SqhyOOmWIOkIGmXaHeud50vde7s5z0AQ0ko7cg==" workbookSaltValue="Owl1TJhsrZEuigD9JdPGvw=="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省力化効果判定シート!$A$1:$M$41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V11" i="36"/>
  <c r="U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<sst xmlns="http://schemas.openxmlformats.org/spreadsheetml/2006/main" count="116" uniqueCount="55">
  <si>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</si>
  <si>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</si>
  <si>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</si>
  <si>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</si>
  <si>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</si>
  <si>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</si>
  <si>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</si>
  <si>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</si>
  <si>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</si>
  <si>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</si>
  <si>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</si>
  <si>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</si>
  <si>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</si>
  <si>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</si>
  <si>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</si>
  <si>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</si>
  <si>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</si>
  <si>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</si>
  <si>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</si>
  <si>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</si>
  <si>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</si>
  <si>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</si>
  <si>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</si>
  <si>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</si>
  <si>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</si>
  <si>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</si>
  <si>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</si>
  <si>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</si>
  <si>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</si>
  <si>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</si>
  <si>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</si>
  <si>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</si>
  <si>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</si>
  <si>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</si>
  <si>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</si>
  <si>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</si>
  <si>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</si>
  <si>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</si>
  <si>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</si>
  <si>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</si>
  <si>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</si>
  <si>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</si>
  <si>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</si>
  <si>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</si>
  <si>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</si>
  <si>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製造業</t>
    <rPh sb="0" eb="3">
      <t>セイゾウギョウ</t>
    </rPh>
    <phoneticPr fontId="1"/>
  </si>
  <si>
    <t>段ボール製箱機</t>
    <phoneticPr fontId="1"/>
  </si>
  <si>
    <t>1.事業所の従事者が裁断機・溝切機で行っている加工・生産業務を段ボール製箱機に置き換える</t>
    <phoneticPr fontId="1"/>
  </si>
  <si>
    <t>2.すでに別の段ボール製箱機が行っている加工・生産業務を今回申請する段ボール製箱機で行う</t>
    <phoneticPr fontId="1"/>
  </si>
  <si>
    <t>製品を導入することで、新たに追加される機能・性能はどれか。（複数選択可）</t>
    <phoneticPr fontId="1"/>
  </si>
  <si>
    <t>倉庫業</t>
  </si>
  <si>
    <t>卸売業</t>
  </si>
  <si>
    <t>小売業</t>
  </si>
  <si>
    <t>1.事業所の従事者が裁断機・溝切機で行っている出荷業務を段ボール製箱機に置き換える</t>
  </si>
  <si>
    <t>2.すでに別の段ボール製箱機が行っている出荷業務を今回申請する段ボール製箱機で行う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</si>
</sst>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46</v>
      </c>
      <c r="F5" s="91"/>
      <c r="G5" s="91"/>
      <c r="H5" s="91"/>
      <c r="I5" s="91"/>
      <c r="J5" s="92"/>
    </row>
    <row r="6" spans="2:16" ht="17.7" customHeight="1" x14ac:dyDescent="0.2">
      <c r="C6" s="88" t="s">
        <v>1</v>
      </c>
      <c r="D6" s="89"/>
      <c r="E6" s="93" t="str">
        <f>業種データ!K5</f>
        <v>卸売業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49</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lJhf/lrydtTHN2lnIP8rD8B7ZpYvI/sEGybpaSyxkL7gS7G0pYvhH9XV25Ov7LTHaPbgrKysfx1K78XN1IU7Cg==" saltValue="wQAA9Q7nv0En74mWxdHIhA=="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51</v>
      </c>
      <c r="L5" s="30" t="s">
        <v>45</v>
      </c>
      <c r="M5" s="31" t="s">
        <v>50</v>
      </c>
      <c r="N5" s="31" t="s">
        <v>51</v>
      </c>
      <c r="O5" s="31" t="s">
        <v>52</v>
      </c>
      <c r="P5" s="31"/>
      <c r="Q5" s="31"/>
      <c r="R5" s="31"/>
      <c r="S5" s="31"/>
      <c r="T5" s="31"/>
      <c r="U5" s="31"/>
      <c r="V5" s="29"/>
      <c r="W5" s="29"/>
      <c r="X5" s="29"/>
      <c r="Y5" s="29"/>
      <c r="Z5" s="29"/>
      <c r="AA5" s="29"/>
      <c r="AB5" s="29"/>
      <c r="AC5" s="29"/>
      <c r="AD5" s="29"/>
      <c r="AE5" s="29"/>
    </row>
    <row r="6" spans="1:60" ht="17.7" customHeight="1" thickBot="1" x14ac:dyDescent="0.25">
      <c r="K6" s="38">
        <f>HLOOKUP(K5,L5:AE6,2,FALSE)</f>
        <v>3</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卸売業 - 3</v>
      </c>
      <c r="D9" s="102"/>
      <c r="E9" s="102"/>
      <c r="F9" s="102"/>
      <c r="G9" s="103"/>
      <c r="K9" s="97" t="str">
        <f>L5 &amp; " - " &amp; L$6</f>
        <v>製造業 - 1</v>
      </c>
      <c r="L9" s="98"/>
      <c r="M9" s="98"/>
      <c r="N9" s="98"/>
      <c r="O9" s="99"/>
      <c r="P9" s="101" t="str">
        <f>M5 &amp; " - " &amp; M$6</f>
        <v>倉庫業 - 2</v>
      </c>
      <c r="Q9" s="102"/>
      <c r="R9" s="102"/>
      <c r="S9" s="102"/>
      <c r="T9" s="103"/>
      <c r="U9" s="97" t="str">
        <f>N5 &amp; " - " &amp; N$6</f>
        <v>卸売業 - 3</v>
      </c>
      <c r="V9" s="98"/>
      <c r="W9" s="98"/>
      <c r="X9" s="98"/>
      <c r="Y9" s="99"/>
      <c r="Z9" s="101" t="str">
        <f>O5 &amp; " - " &amp; O$6</f>
        <v>小売業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1.事業所の従事者が裁断機・溝切機で行っている出荷業務を段ボール製箱機に置き換える</v>
      </c>
      <c r="D11" s="38" t="str" cm="1">
        <f t="array" ref="D11">INDEX($K11:$BH11,($K$6-1)*5+2)&amp;""</f>
        <v>2.すでに別の段ボール製箱機が行っている出荷業務を今回申請する段ボール製箱機で行う</v>
      </c>
      <c r="E11" s="38" t="str" cm="1">
        <f t="array" ref="E11">INDEX($K11:$BH11,($K$6-1)*5+3)&amp;""</f>
        <v/>
      </c>
      <c r="F11" s="38" t="str" cm="1">
        <f t="array" ref="F11">INDEX($K11:$BH11,($K$6-1)*5+4)&amp;""</f>
        <v/>
      </c>
      <c r="G11" s="39" t="str" cm="1">
        <f t="array" ref="G11">INDEX($K11:$BH11,($K$6-1)*5+5)&amp;""</f>
        <v/>
      </c>
      <c r="K11" s="48" t="s">
        <v>47</v>
      </c>
      <c r="L11" s="48" t="s">
        <v>48</v>
      </c>
      <c r="M11" s="49"/>
      <c r="N11" s="49"/>
      <c r="O11" s="49"/>
      <c r="P11" s="48" t="s">
        <v>53</v>
      </c>
      <c r="Q11" s="48" t="s">
        <v>54</v>
      </c>
      <c r="R11" s="49"/>
      <c r="S11" s="49"/>
      <c r="T11" s="49"/>
      <c r="U11" s="59" t="str">
        <f>P11</f>
        <v>1.事業所の従事者が裁断機・溝切機で行っている出荷業務を段ボール製箱機に置き換える</v>
      </c>
      <c r="V11" s="59" t="str">
        <f>Q11</f>
        <v>2.すでに別の段ボール製箱機が行っている出荷業務を今回申請する段ボール製箱機で行う</v>
      </c>
      <c r="W11" s="49"/>
      <c r="X11" s="49"/>
      <c r="Y11" s="49"/>
      <c r="Z11" s="59" t="str">
        <f>P11</f>
        <v>1.事業所の従事者が裁断機・溝切機で行っている出荷業務を段ボール製箱機に置き換える</v>
      </c>
      <c r="AA11" s="59" t="str">
        <f>Q11</f>
        <v>2.すでに別の段ボール製箱機が行っている出荷業務を今回申請する段ボール製箱機で行う</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卸売業 - 3</v>
      </c>
      <c r="D15" s="50"/>
      <c r="E15" s="50"/>
      <c r="F15" s="50"/>
      <c r="G15" s="26"/>
      <c r="H15" s="26"/>
      <c r="I15" s="26"/>
      <c r="J15" s="27"/>
      <c r="K15" s="32" t="str">
        <f t="shared" ref="K15:T15" si="1">L5 &amp; " - " &amp; L$6</f>
        <v>製造業 - 1</v>
      </c>
      <c r="L15" s="34" t="str">
        <f t="shared" si="1"/>
        <v>倉庫業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PP4gWLd8V4T0JQ7ePKRIKacjKqOoAsjDRRcaY3RkyiaBn51TvLc9UHIzw021M/n+hlam4bZ7MZxT/lrbAzzQwg==" saltValue="Jv6jsFn9HCORNAIa5SmJt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5096ed87-1394-41ba-9857-c6b625d49cbd"/>
    <ds:schemaRef ds:uri="http://purl.org/dc/elements/1.1/"/>
    <ds:schemaRef ds:uri="http://schemas.openxmlformats.org/package/2006/metadata/core-properties"/>
    <ds:schemaRef ds:uri="307f33d5-412e-42f7-880e-964369499a37"/>
    <ds:schemaRef ds:uri="http://schemas.microsoft.com/office/infopath/2007/PartnerControls"/>
    <ds:schemaRef ds:uri="http://purl.org/dc/terms/"/>
    <ds:schemaRef ds:uri="http://www.w3.org/XML/1998/namespace"/>
    <ds:schemaRef ds:uri="http://schemas.microsoft.com/office/2006/documentManagement/types"/>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2025-03-06T12:32:58Z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