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A202BD90-12D0-4536-8D2D-A1EAB922862D}" xr6:coauthVersionLast="47" xr6:coauthVersionMax="47" xr10:uidLastSave="{00000000-0000-0000-0000-000000000000}"/>
  <workbookProtection workbookAlgorithmName="SHA-512" workbookHashValue="WemoJavjnwOwEM4WtvyCs+U/naRS9JXNaIaxYu/j4pC8U1xaojFyithZmsYUYsybk5TkTGUROFNzy+uoyaFcGw==" workbookSaltValue="HRSWH6AHOQkBV/coZUQ+Bw==" workbookSpinCount="100000" lockStructure="1"/>
  <bookViews>
    <workbookView xWindow="-10572" yWindow="-20484" windowWidth="38700" windowHeight="15900"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11" i="36"/>
  <c r="U11" i="36"/>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<sst xmlns="http://schemas.openxmlformats.org/spreadsheetml/2006/main" count="146" uniqueCount="54">
  <si>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</si>
  <si>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</si>
  <si>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</si>
  <si>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</si>
  <si>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</si>
  <si>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</si>
  <si>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</si>
  <si>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</si>
  <si>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</si>
  <si>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</si>
  <si>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</si>
  <si>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</si>
  <si>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</si>
  <si>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</si>
  <si>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</si>
  <si>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</si>
  <si>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</si>
  <si>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</si>
  <si>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</si>
  <si>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</si>
  <si>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</si>
  <si>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</si>
  <si>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</si>
  <si>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</si>
  <si>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</si>
  <si>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</si>
  <si>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</si>
  <si>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</si>
  <si>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</si>
  <si>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</si>
  <si>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</si>
  <si>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</si>
  <si>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</si>
  <si>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</si>
  <si>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</si>
  <si>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</si>
  <si>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</si>
  <si>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</si>
  <si>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</si>
  <si>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</si>
  <si>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</si>
  <si>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</si>
  <si>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</si>
  <si>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</si>
  <si>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</si>
  <si>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</si>
  <si>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飲料ディスペンサー／とろみ給茶機</t>
    <rPh sb="0" eb="2">
      <t>インリョウ</t>
    </rPh>
    <rPh sb="13" eb="16">
      <t>キュウチャキ</t>
    </rPh>
    <phoneticPr fontId="1"/>
  </si>
  <si>
    <t>飲食サービス業</t>
  </si>
  <si>
    <t>宿泊業</t>
  </si>
  <si>
    <t>小売業</t>
  </si>
  <si>
    <t>介護業</t>
  </si>
  <si>
    <t>1.店舗スタッフが人手で準備を行っている飲食調整・提供業務（飲料・氷提供）を飲料ディスペンサー／とろみ給茶機に置き換える</t>
  </si>
  <si>
    <t>2.すでに別の飲料ディスペンサー／とろみ給茶機で行っている飲食調整・提供業務を今回申請する飲料ディスペンサー／とろみ給茶機で行う</t>
  </si>
  <si>
    <t>1.施設スタッフが人手で準備を行っている飲食調整・提供業務（飲料・氷提供）を飲料ディスペンサー／とろみ給茶機に置き換える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</si>
</sst>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705C2A4B-4633-413D-A489-E657491E5CC4}"/>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46</v>
      </c>
      <c r="F5" s="90"/>
      <c r="G5" s="90"/>
      <c r="H5" s="90"/>
      <c r="I5" s="90"/>
      <c r="J5" s="91"/>
    </row>
    <row r="6" spans="2:16" ht="17.7" customHeight="1" x14ac:dyDescent="0.2">
      <c r="C6" s="87" t="s">
        <v>1</v>
      </c>
      <c r="D6" s="88"/>
      <c r="E6" s="92" t="str">
        <f>業種データ!K5</f>
        <v>飲食サービス業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53.4"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nT3OEA+enRm1Zdek+77MV0KD7izvSy85zJZFv9eGkg8c4AXsCuKuZwi29ZEj7DrSWqLvnHLwXFTn18rhkg8aCA==" saltValue="lvKtS35bCw3OpnNPCJnewQ=="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1" t="s">
        <v>22</v>
      </c>
      <c r="B5" s="101"/>
      <c r="K5" s="41" t="s">
        <v>47</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8" t="str">
        <f>K$5 &amp; " - " &amp; K$6</f>
        <v>飲食サービス業 - 1</v>
      </c>
      <c r="D9" s="99"/>
      <c r="E9" s="99"/>
      <c r="F9" s="99"/>
      <c r="G9" s="100"/>
      <c r="K9" s="95" t="str">
        <f>L5 &amp; " - " &amp; L$6</f>
        <v>飲食サービス業 - 1</v>
      </c>
      <c r="L9" s="96"/>
      <c r="M9" s="96"/>
      <c r="N9" s="96"/>
      <c r="O9" s="97"/>
      <c r="P9" s="98" t="str">
        <f>M5 &amp; " - " &amp; M$6</f>
        <v>宿泊業 - 2</v>
      </c>
      <c r="Q9" s="99"/>
      <c r="R9" s="99"/>
      <c r="S9" s="99"/>
      <c r="T9" s="100"/>
      <c r="U9" s="95" t="str">
        <f>N5 &amp; " - " &amp; N$6</f>
        <v>小売業 - 3</v>
      </c>
      <c r="V9" s="96"/>
      <c r="W9" s="96"/>
      <c r="X9" s="96"/>
      <c r="Y9" s="97"/>
      <c r="Z9" s="98" t="str">
        <f>O5 &amp; " - " &amp; O$6</f>
        <v>介護業 - 4</v>
      </c>
      <c r="AA9" s="99"/>
      <c r="AB9" s="99"/>
      <c r="AC9" s="99"/>
      <c r="AD9" s="100"/>
      <c r="AE9" s="95" t="str">
        <f>P5 &amp; " - " &amp; P$6</f>
        <v xml:space="preserve"> - </v>
      </c>
      <c r="AF9" s="96"/>
      <c r="AG9" s="96"/>
      <c r="AH9" s="96"/>
      <c r="AI9" s="97"/>
      <c r="AJ9" s="98" t="str">
        <f>Q5 &amp; " - " &amp; Q$6</f>
        <v xml:space="preserve"> - </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1.店舗スタッフが人手で準備を行っている飲食調整・提供業務（飲料・氷提供）を飲料ディスペンサー／とろみ給茶機に置き換える</v>
      </c>
      <c r="D11" s="38" t="str" cm="1">
        <f t="array" ref="D11">INDEX($K11:$CG11,($K$6-1)*5+2)&amp;""</f>
        <v>2.すでに別の飲料ディスペンサー／とろみ給茶機で行っている飲食調整・提供業務を今回申請する飲料ディスペンサー／とろみ給茶機で行う</v>
      </c>
      <c r="E11" s="38" t="str" cm="1">
        <f t="array" ref="E11">INDEX($K11:$CG11,($K$6-1)*5+3)&amp;""</f>
        <v/>
      </c>
      <c r="F11" s="38" t="str" cm="1">
        <f t="array" ref="F11">INDEX($K11:$CG11,($K$6-1)*5+4)&amp;""</f>
        <v/>
      </c>
      <c r="G11" s="39" t="str" cm="1">
        <f t="array" ref="G11">INDEX($K11:$CG11,($K$6-1)*5+5)&amp;""</f>
        <v/>
      </c>
      <c r="K11" s="48" t="s">
        <v>51</v>
      </c>
      <c r="L11" s="48" t="s">
        <v>52</v>
      </c>
      <c r="M11" s="49"/>
      <c r="N11" s="49"/>
      <c r="O11" s="49"/>
      <c r="P11" s="48" t="s">
        <v>53</v>
      </c>
      <c r="Q11" s="48" t="s">
        <v>52</v>
      </c>
      <c r="R11" s="49"/>
      <c r="S11" s="49"/>
      <c r="T11" s="49"/>
      <c r="U11" s="58" t="str">
        <f>K11</f>
        <v>1.店舗スタッフが人手で準備を行っている飲食調整・提供業務（飲料・氷提供）を飲料ディスペンサー／とろみ給茶機に置き換える</v>
      </c>
      <c r="V11" s="58" t="str">
        <f>L11</f>
        <v>2.すでに別の飲料ディスペンサー／とろみ給茶機で行っている飲食調整・提供業務を今回申請する飲料ディスペンサー／とろみ給茶機で行う</v>
      </c>
      <c r="W11" s="49"/>
      <c r="X11" s="49"/>
      <c r="Y11" s="49"/>
      <c r="Z11" s="58" t="str">
        <f>P11</f>
        <v>1.施設スタッフが人手で準備を行っている飲食調整・提供業務（飲料・氷提供）を飲料ディスペンサー／とろみ給茶機に置き換える</v>
      </c>
      <c r="AA11" s="58" t="str">
        <f>Q11</f>
        <v>2.すでに別の飲料ディスペンサー／とろみ給茶機で行っている飲食調整・提供業務を今回申請する飲料ディスペンサー／とろみ給茶機で行う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飲食サービス業 - 1</v>
      </c>
      <c r="D15" s="50"/>
      <c r="E15" s="50"/>
      <c r="F15" s="50"/>
      <c r="G15" s="26"/>
      <c r="H15" s="26"/>
      <c r="I15" s="26"/>
      <c r="J15" s="27"/>
      <c r="K15" s="32" t="str">
        <f t="shared" ref="K15:Y15" si="1">L5 &amp; " - " &amp; L$6</f>
        <v>飲食サービス業 - 1</v>
      </c>
      <c r="L15" s="34" t="str">
        <f t="shared" si="1"/>
        <v>宿泊業 - 2</v>
      </c>
      <c r="M15" s="55" t="str">
        <f t="shared" si="1"/>
        <v>小売業 - 3</v>
      </c>
      <c r="N15" s="34" t="str">
        <f t="shared" si="1"/>
        <v>介護業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71vCWxb3Ipv1WL87nZtSbeKM2P+jX1MuF91BKPJKRDI1SnRTJ4tNfnuTNDoAIBx+siLT1PdZIg7i5pY2nLJj6g==" saltValue="UKARf4bxkQyA/t4DzO7tUQ=="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purl.org/dc/elements/1.1/"/>
    <ds:schemaRef ds:uri="http://schemas.microsoft.com/office/2006/metadata/propertie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10F4671F-7C55-461D-8F79-D1C65B4C70BE}"/>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2026-04-20T16:57:47Z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