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D6031B95-DD46-4CFC-997B-74F358E1FA85}" xr6:coauthVersionLast="47" xr6:coauthVersionMax="47" xr10:uidLastSave="{00000000-0000-0000-0000-000000000000}"/>
  <workbookProtection workbookAlgorithmName="SHA-512" workbookHashValue="KNUqE2Mdp2cpctAYDg5CfsWBcyvZKBfLgR2QsYrVpPm7ZlkBYBdaFVmqX8gTRV7waulMxKMyOvN8MsKBMyvejg==" workbookSaltValue="ZWpJ0llvLVG8pxbGGVN3v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<sst xmlns="http://schemas.openxmlformats.org/spreadsheetml/2006/main" count="158" uniqueCount="61">
  <si>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</si>
  <si>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</si>
  <si>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</si>
  <si>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</si>
  <si>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</si>
  <si>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</si>
  <si>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</si>
  <si>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</si>
  <si>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</si>
  <si>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</si>
  <si>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</si>
  <si>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</si>
  <si>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</si>
  <si>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</si>
  <si>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</si>
  <si>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</si>
  <si>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</si>
  <si>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</si>
  <si>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</si>
  <si>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</si>
  <si>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</si>
  <si>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</si>
  <si>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</si>
  <si>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</si>
  <si>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</si>
  <si>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</si>
  <si>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</si>
  <si>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</si>
  <si>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</si>
  <si>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</si>
  <si>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</si>
  <si>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</si>
  <si>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</si>
  <si>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</si>
  <si>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</si>
  <si>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</si>
  <si>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</si>
  <si>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</si>
  <si>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</si>
  <si>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</si>
  <si>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</si>
  <si>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</si>
  <si>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</si>
  <si>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</si>
  <si>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</si>
  <si>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</si>
  <si>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食品切断・分離・除去機（ヘッダー、ガッター、オートシェラー、芯取り機等）</t>
    <rPh sb="0" eb="2">
      <t>ショクヒン</t>
    </rPh>
    <rPh sb="2" eb="4">
      <t>セツダン</t>
    </rPh>
    <rPh sb="5" eb="7">
      <t>ブンリ</t>
    </rPh>
    <rPh sb="8" eb="10">
      <t>ジョキョ</t>
    </rPh>
    <rPh sb="10" eb="11">
      <t>キ</t>
    </rPh>
    <rPh sb="30" eb="31">
      <t>シン</t>
    </rPh>
    <rPh sb="31" eb="32">
      <t>ト</t>
    </rPh>
    <rPh sb="33" eb="34">
      <t>キ</t>
    </rPh>
    <rPh sb="34" eb="35">
      <t>トウ</t>
    </rPh>
    <phoneticPr fontId="1"/>
  </si>
  <si>
    <t>製造業</t>
  </si>
  <si>
    <t>卸売業</t>
  </si>
  <si>
    <t>小売業</t>
  </si>
  <si>
    <t>飲食サービス業</t>
  </si>
  <si>
    <t>1.事業所の従事者が人手で行っている加工・生産業務（魚介類・野菜の切断・分離・除去作業）を食品切断・分離・除去機（ヘッダー、ガッター、オートシェラー、芯取り機等）に置き換える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</si>
  <si>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2.すでに別の食品切断・分離・除去機（ヘッダー、ガッター、オートシェラー、芯取り機等）が行っている加工・生産業務を今回申請する食品切断・分離・除去機で行う</t>
  </si>
  <si>
    <t>1.事業所の従事者が人手で行っている調理業務（魚介類・野菜の切断・分離・除去作業）を食品切断・分離・除去機（ヘッダー、ガッター、オートシェラー、芯取り機等）に置き換える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</si>
  <si>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2.すでに別の食品切断・分離・除去機（ヘッダー、ガッター、オートシェラー、芯取り機等）が行っている調理業務を今回申請する食品切断・分離・除去機で行う</t>
  </si>
  <si>
    <t>切断位置調整機能</t>
  </si>
  <si>
    <t>切断位置調整機能</t>
    <phoneticPr fontId="1"/>
  </si>
  <si>
    <t>加工条件登録機能</t>
  </si>
  <si>
    <t>加工条件登録機能</t>
    <phoneticPr fontId="1"/>
  </si>
  <si>
    <t>生産速度高速化機能</t>
  </si>
  <si>
    <t>生産速度高速化機能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</si>
</sst>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0" fillId="0" borderId="0" xfId="0" applyAlignment="1">
      <alignment vertical="center" wrapText="1"/>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18</xdr:row>
          <xdr:rowOff>7620</xdr:rowOff>
        </xdr:from>
        <xdr:to>
          <xdr:col>2</xdr:col>
          <xdr:colOff>472440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19</xdr:row>
          <xdr:rowOff>7620</xdr:rowOff>
        </xdr:from>
        <xdr:to>
          <xdr:col>2</xdr:col>
          <xdr:colOff>472440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20</xdr:row>
          <xdr:rowOff>7620</xdr:rowOff>
        </xdr:from>
        <xdr:to>
          <xdr:col>2</xdr:col>
          <xdr:colOff>472440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38</xdr:row>
      <xdr:rowOff>0</xdr:rowOff>
    </xdr:to>
    <xdr:sp macro="" textlink="">
      <xdr:nvSpPr>
        <xdr:cNvPr id="3" name="正方形/長方形 2">
          <a:extLst>
            <a:ext uri="{FF2B5EF4-FFF2-40B4-BE49-F238E27FC236}">
              <a16:creationId xmlns:a16="http://schemas.microsoft.com/office/drawing/2014/main" id="{DF56B458-DAD7-4658-9F8E-9AA753179530}"/>
            </a:ext>
          </a:extLst>
        </xdr:cNvPr>
        <xdr:cNvSpPr/>
      </xdr:nvSpPr>
      <xdr:spPr>
        <a:xfrm>
          <a:off x="8161020" y="5387340"/>
          <a:ext cx="3752849" cy="30099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切断位置調整機能 ：</a:t>
          </a:r>
          <a:r>
            <a:rPr lang="ja-JP" altLang="en-US" sz="1000">
              <a:solidFill>
                <a:sysClr val="windowText" lastClr="000000"/>
              </a:solidFill>
              <a:effectLst/>
              <a:latin typeface="+mn-ea"/>
              <a:ea typeface="+mn-ea"/>
              <a:cs typeface="+mn-cs"/>
            </a:rPr>
            <a:t>カメラにより、切断位置を自動で調整する機能。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加工条件登録機能 ：</a:t>
          </a:r>
          <a:r>
            <a:rPr lang="ja-JP" altLang="en-US" sz="1000">
              <a:solidFill>
                <a:sysClr val="windowText" lastClr="000000"/>
              </a:solidFill>
              <a:effectLst/>
              <a:latin typeface="+mn-ea"/>
              <a:ea typeface="+mn-ea"/>
              <a:cs typeface="+mn-cs"/>
            </a:rPr>
            <a:t>タッチパネルや操作盤より、予め多種類の加工条件をデータ登録し、呼び出すことができる機能。</a:t>
          </a:r>
          <a:endParaRPr lang="en-US" altLang="ja-JP" sz="1000">
            <a:solidFill>
              <a:sysClr val="windowText" lastClr="000000"/>
            </a:solidFill>
            <a:effectLst/>
            <a:latin typeface="+mn-ea"/>
            <a:ea typeface="+mn-ea"/>
            <a:cs typeface="+mn-cs"/>
          </a:endParaRPr>
        </a:p>
        <a:p>
          <a:pPr algn="l"/>
          <a:endParaRPr lang="en-US" altLang="ja-JP" sz="500">
            <a:solidFill>
              <a:sysClr val="windowText" lastClr="000000"/>
            </a:solidFill>
            <a:effectLst/>
            <a:latin typeface="+mn-ea"/>
            <a:ea typeface="+mn-ea"/>
            <a:cs typeface="+mn-cs"/>
          </a:endParaRPr>
        </a:p>
        <a:p>
          <a:r>
            <a:rPr lang="ja-JP" altLang="en-US" sz="1000" b="1">
              <a:solidFill>
                <a:sysClr val="windowText" lastClr="000000"/>
              </a:solidFill>
              <a:effectLst/>
              <a:latin typeface="+mn-ea"/>
              <a:ea typeface="+mn-ea"/>
              <a:cs typeface="+mn-cs"/>
            </a:rPr>
            <a:t>生産速度高速化機能 ：</a:t>
          </a:r>
          <a:r>
            <a:rPr lang="ja-JP" altLang="ja-JP" sz="1000">
              <a:solidFill>
                <a:schemeClr val="tx1"/>
              </a:solidFill>
              <a:effectLst/>
              <a:latin typeface="+mn-lt"/>
              <a:ea typeface="+mn-ea"/>
              <a:cs typeface="+mn-cs"/>
            </a:rPr>
            <a:t>高性能な構成品（モータ、ポンプ、電装品など）の利用による加工部分（食品切断・分離・除去部分）を高速に切断除去する機能</a:t>
          </a:r>
          <a:r>
            <a:rPr lang="ja-JP" altLang="en-US" sz="1000">
              <a:solidFill>
                <a:schemeClr val="tx1"/>
              </a:solidFill>
              <a:effectLst/>
              <a:latin typeface="+mn-lt"/>
              <a:ea typeface="+mn-ea"/>
              <a:cs typeface="+mn-cs"/>
            </a:rPr>
            <a:t>。</a:t>
          </a:r>
          <a:endParaRPr lang="ja-JP" altLang="ja-JP" sz="1000">
            <a:solidFill>
              <a:schemeClr val="tx1"/>
            </a:solidFill>
            <a:effectLst/>
            <a:latin typeface="+mn-lt"/>
            <a:ea typeface="+mn-ea"/>
            <a:cs typeface="+mn-cs"/>
          </a:endParaRP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高速化機能の定義</a:t>
          </a:r>
        </a:p>
        <a:p>
          <a:r>
            <a:rPr lang="ja-JP" altLang="ja-JP" sz="1000">
              <a:solidFill>
                <a:schemeClr val="tx1"/>
              </a:solidFill>
              <a:effectLst/>
              <a:latin typeface="+mn-lt"/>
              <a:ea typeface="+mn-ea"/>
              <a:cs typeface="+mn-cs"/>
            </a:rPr>
            <a:t>芯取り機：４秒／個以上（４秒で</a:t>
          </a:r>
          <a:r>
            <a:rPr lang="en-US" altLang="ja-JP" sz="1000">
              <a:solidFill>
                <a:schemeClr val="tx1"/>
              </a:solidFill>
              <a:effectLst/>
              <a:latin typeface="+mn-lt"/>
              <a:ea typeface="+mn-ea"/>
              <a:cs typeface="+mn-cs"/>
            </a:rPr>
            <a:t>1</a:t>
          </a:r>
          <a:r>
            <a:rPr lang="ja-JP" altLang="ja-JP" sz="1000">
              <a:solidFill>
                <a:schemeClr val="tx1"/>
              </a:solidFill>
              <a:effectLst/>
              <a:latin typeface="+mn-lt"/>
              <a:ea typeface="+mn-ea"/>
              <a:cs typeface="+mn-cs"/>
            </a:rPr>
            <a:t>個以上）</a:t>
          </a:r>
        </a:p>
        <a:p>
          <a:r>
            <a:rPr lang="ja-JP" altLang="ja-JP" sz="1000">
              <a:solidFill>
                <a:schemeClr val="tx1"/>
              </a:solidFill>
              <a:effectLst/>
              <a:latin typeface="+mn-lt"/>
              <a:ea typeface="+mn-ea"/>
              <a:cs typeface="+mn-cs"/>
            </a:rPr>
            <a:t>６秒／個以下（</a:t>
          </a:r>
          <a:r>
            <a:rPr lang="en-US" altLang="ja-JP" sz="1000">
              <a:solidFill>
                <a:schemeClr val="tx1"/>
              </a:solidFill>
              <a:effectLst/>
              <a:latin typeface="+mn-lt"/>
              <a:ea typeface="+mn-ea"/>
              <a:cs typeface="+mn-cs"/>
            </a:rPr>
            <a:t>6</a:t>
          </a:r>
          <a:r>
            <a:rPr lang="ja-JP" altLang="ja-JP" sz="1000">
              <a:solidFill>
                <a:schemeClr val="tx1"/>
              </a:solidFill>
              <a:effectLst/>
              <a:latin typeface="+mn-lt"/>
              <a:ea typeface="+mn-ea"/>
              <a:cs typeface="+mn-cs"/>
            </a:rPr>
            <a:t>秒で１個以下）の製品からの置き換えを対象とする。</a:t>
          </a: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玉ねぎ 芯取り・皮むき機</a:t>
          </a:r>
          <a:r>
            <a:rPr lang="en-US" altLang="ja-JP" sz="1000">
              <a:solidFill>
                <a:schemeClr val="tx1"/>
              </a:solidFill>
              <a:effectLst/>
              <a:latin typeface="+mn-lt"/>
              <a:ea typeface="+mn-ea"/>
              <a:cs typeface="+mn-cs"/>
            </a:rPr>
            <a:t>:</a:t>
          </a:r>
          <a:r>
            <a:rPr lang="ja-JP" altLang="ja-JP" sz="1000">
              <a:solidFill>
                <a:schemeClr val="tx1"/>
              </a:solidFill>
              <a:effectLst/>
              <a:latin typeface="+mn-lt"/>
              <a:ea typeface="+mn-ea"/>
              <a:cs typeface="+mn-cs"/>
            </a:rPr>
            <a:t>４．２秒／個以上（４．２秒で１個以上）</a:t>
          </a:r>
        </a:p>
        <a:p>
          <a:r>
            <a:rPr lang="ja-JP" altLang="ja-JP" sz="1000">
              <a:solidFill>
                <a:schemeClr val="tx1"/>
              </a:solidFill>
              <a:effectLst/>
              <a:latin typeface="+mn-lt"/>
              <a:ea typeface="+mn-ea"/>
              <a:cs typeface="+mn-cs"/>
            </a:rPr>
            <a:t>３０秒／個以下（３０秒で１個以下）の製品からの置き換えを対象とする。</a:t>
          </a:r>
          <a:endParaRPr lang="en-US" altLang="ja-JP" sz="10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U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21" x14ac:dyDescent="0.2">
      <c r="B1" t="s">
        <v>2</v>
      </c>
      <c r="M1"/>
      <c r="P1" t="s">
        <v>40</v>
      </c>
    </row>
    <row r="2" spans="2:21" ht="23.7" customHeight="1" x14ac:dyDescent="0.2">
      <c r="B2" s="4"/>
      <c r="C2" s="60" t="s">
        <v>17</v>
      </c>
      <c r="D2" s="60"/>
      <c r="E2" s="60"/>
      <c r="F2" s="60"/>
      <c r="G2" s="60"/>
      <c r="H2" s="60"/>
      <c r="I2" s="60"/>
      <c r="J2" s="60"/>
      <c r="K2" s="4"/>
      <c r="M2"/>
    </row>
    <row r="3" spans="2:21" ht="45" customHeight="1" x14ac:dyDescent="0.2">
      <c r="C3" s="61" t="s">
        <v>18</v>
      </c>
      <c r="D3" s="62"/>
      <c r="E3" s="62"/>
      <c r="F3" s="62"/>
      <c r="G3" s="62"/>
      <c r="H3" s="62"/>
      <c r="I3" s="62"/>
      <c r="J3" s="62"/>
      <c r="M3"/>
    </row>
    <row r="4" spans="2:21" ht="17.7" customHeight="1" x14ac:dyDescent="0.2">
      <c r="B4" t="s">
        <v>3</v>
      </c>
    </row>
    <row r="5" spans="2:21" ht="38.4" customHeight="1" x14ac:dyDescent="0.2">
      <c r="C5" s="73" t="s">
        <v>0</v>
      </c>
      <c r="D5" s="74"/>
      <c r="E5" s="75" t="s">
        <v>46</v>
      </c>
      <c r="F5" s="76"/>
      <c r="G5" s="76"/>
      <c r="H5" s="76"/>
      <c r="I5" s="76"/>
      <c r="J5" s="77"/>
    </row>
    <row r="6" spans="2:21" ht="17.7" customHeight="1" x14ac:dyDescent="0.2">
      <c r="C6" s="73" t="s">
        <v>1</v>
      </c>
      <c r="D6" s="74"/>
      <c r="E6" s="78" t="str">
        <f>業種データ!K5</f>
        <v>製造業</v>
      </c>
      <c r="F6" s="79"/>
      <c r="G6" s="79"/>
      <c r="H6" s="79"/>
      <c r="I6" s="79"/>
      <c r="J6" s="80"/>
    </row>
    <row r="7" spans="2:21" ht="17.7" customHeight="1" x14ac:dyDescent="0.2">
      <c r="M7" s="19" t="s">
        <v>15</v>
      </c>
    </row>
    <row r="8" spans="2:21" ht="17.7" customHeight="1" x14ac:dyDescent="0.2">
      <c r="B8" t="s">
        <v>4</v>
      </c>
      <c r="M8" s="19"/>
    </row>
    <row r="9" spans="2:21" ht="17.7" customHeight="1" x14ac:dyDescent="0.2">
      <c r="C9" s="63" t="s">
        <v>5</v>
      </c>
      <c r="D9" s="64"/>
      <c r="E9" s="65"/>
      <c r="F9" s="66"/>
      <c r="G9" s="66"/>
      <c r="H9" s="66"/>
      <c r="I9" s="66"/>
      <c r="J9" s="67"/>
      <c r="M9" s="19" t="s">
        <v>16</v>
      </c>
    </row>
    <row r="10" spans="2:21" ht="17.7" customHeight="1" x14ac:dyDescent="0.2">
      <c r="M10" s="19"/>
    </row>
    <row r="11" spans="2:21" ht="17.7" customHeight="1" x14ac:dyDescent="0.2">
      <c r="B11" t="s">
        <v>6</v>
      </c>
      <c r="M11" s="19"/>
    </row>
    <row r="12" spans="2:21" ht="17.7" customHeight="1" x14ac:dyDescent="0.2">
      <c r="C12" s="63" t="s">
        <v>7</v>
      </c>
      <c r="D12" s="64"/>
      <c r="E12" s="65"/>
      <c r="F12" s="66"/>
      <c r="G12" s="66"/>
      <c r="H12" s="66"/>
      <c r="I12" s="66"/>
      <c r="J12" s="67"/>
      <c r="M12" s="19" t="s">
        <v>16</v>
      </c>
      <c r="U12" s="58"/>
    </row>
    <row r="13" spans="2:21" ht="17.7" customHeight="1" x14ac:dyDescent="0.2">
      <c r="M13" s="19"/>
    </row>
    <row r="14" spans="2:21" ht="17.7" customHeight="1" x14ac:dyDescent="0.2">
      <c r="B14" t="s">
        <v>8</v>
      </c>
      <c r="M14" s="19"/>
    </row>
    <row r="15" spans="2:21" ht="67.8" customHeight="1" x14ac:dyDescent="0.2">
      <c r="C15" s="68" t="s">
        <v>12</v>
      </c>
      <c r="D15" s="69"/>
      <c r="E15" s="70"/>
      <c r="F15" s="71"/>
      <c r="G15" s="71"/>
      <c r="H15" s="71"/>
      <c r="I15" s="71"/>
      <c r="J15" s="72"/>
      <c r="M15" s="5" t="s">
        <v>20</v>
      </c>
    </row>
    <row r="16" spans="2:21" ht="17.7" customHeight="1" x14ac:dyDescent="0.2">
      <c r="D16" s="6"/>
      <c r="M16" s="19"/>
    </row>
    <row r="17" spans="2:14" ht="17.7" customHeight="1" x14ac:dyDescent="0.2">
      <c r="B17" t="s">
        <v>34</v>
      </c>
      <c r="D17" s="6"/>
      <c r="M17" s="19"/>
    </row>
    <row r="18" spans="2:14" ht="27.6" customHeight="1" x14ac:dyDescent="0.2">
      <c r="C18" s="93" t="s">
        <v>45</v>
      </c>
      <c r="D18" s="93"/>
      <c r="E18" s="93"/>
      <c r="F18" s="93"/>
      <c r="G18" s="93"/>
      <c r="H18" s="93"/>
      <c r="I18" s="93"/>
      <c r="J18" s="93"/>
      <c r="M18" s="19"/>
    </row>
    <row r="19" spans="2:14" ht="21.45" customHeight="1" x14ac:dyDescent="0.2">
      <c r="B19" s="7"/>
      <c r="C19" s="53"/>
      <c r="D19" s="92" t="str">
        <f>業種データ!C17</f>
        <v>切断位置調整機能</v>
      </c>
      <c r="E19" s="92"/>
      <c r="F19" s="92"/>
      <c r="G19" s="92"/>
      <c r="H19" s="92"/>
      <c r="I19" s="92"/>
      <c r="J19" s="92"/>
      <c r="K19" s="52"/>
      <c r="M19" s="2" t="b">
        <v>0</v>
      </c>
      <c r="N19" s="54" t="b">
        <f>IF(AND(D19&lt;&gt;"",M19=TRUE),TRUE,FALSE)</f>
        <v>0</v>
      </c>
    </row>
    <row r="20" spans="2:14" ht="21.45" customHeight="1" x14ac:dyDescent="0.2">
      <c r="B20" s="7"/>
      <c r="C20" s="53"/>
      <c r="D20" s="92" t="str">
        <f>業種データ!C18</f>
        <v>加工条件登録機能</v>
      </c>
      <c r="E20" s="92"/>
      <c r="F20" s="92"/>
      <c r="G20" s="92"/>
      <c r="H20" s="92"/>
      <c r="I20" s="92"/>
      <c r="J20" s="92"/>
      <c r="K20" s="52"/>
      <c r="M20" s="2" t="b">
        <v>0</v>
      </c>
      <c r="N20" s="54" t="b">
        <f t="shared" ref="N20:N21" si="0">IF(AND(D20&lt;&gt;"",M20=TRUE),TRUE,FALSE)</f>
        <v>0</v>
      </c>
    </row>
    <row r="21" spans="2:14" ht="21.45" customHeight="1" x14ac:dyDescent="0.2">
      <c r="B21" s="7"/>
      <c r="C21" s="53"/>
      <c r="D21" s="92" t="str">
        <f>業種データ!C19</f>
        <v>生産速度高速化機能</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customHeight="1" x14ac:dyDescent="0.2">
      <c r="B29" s="7"/>
      <c r="C29" s="10"/>
      <c r="D29" s="10"/>
      <c r="E29" s="3"/>
      <c r="F29" s="3"/>
      <c r="G29" s="8"/>
      <c r="H29" s="1"/>
      <c r="J29" s="1"/>
    </row>
    <row r="30" spans="2:14" ht="17.7" customHeight="1" x14ac:dyDescent="0.2">
      <c r="B30" s="7"/>
      <c r="C30" s="91" t="s">
        <v>35</v>
      </c>
      <c r="D30" s="91"/>
      <c r="E30" s="91"/>
      <c r="F30" s="91"/>
      <c r="G30" s="91"/>
      <c r="H30" s="91"/>
      <c r="I30" s="91"/>
      <c r="J30" s="91"/>
    </row>
    <row r="31" spans="2:14" ht="17.399999999999999" customHeight="1" x14ac:dyDescent="0.2">
      <c r="B31" s="7"/>
      <c r="C31" s="91" t="s">
        <v>38</v>
      </c>
      <c r="D31" s="91"/>
      <c r="E31" s="91"/>
      <c r="F31" s="91"/>
      <c r="G31" s="91"/>
      <c r="H31" s="91"/>
      <c r="I31" s="91"/>
      <c r="J31" s="91"/>
    </row>
    <row r="32" spans="2:14" ht="17.399999999999999" customHeight="1" x14ac:dyDescent="0.2">
      <c r="B32" s="7"/>
      <c r="C32" s="91" t="s">
        <v>39</v>
      </c>
      <c r="D32" s="91"/>
      <c r="E32" s="91"/>
      <c r="F32" s="91"/>
      <c r="G32" s="91"/>
      <c r="H32" s="91"/>
      <c r="I32" s="91"/>
      <c r="J32" s="91"/>
    </row>
    <row r="33" spans="2:14" ht="17.7" customHeight="1" x14ac:dyDescent="0.2">
      <c r="B33" s="7"/>
      <c r="C33" s="91" t="s">
        <v>36</v>
      </c>
      <c r="D33" s="91"/>
      <c r="E33" s="91"/>
      <c r="F33" s="91"/>
      <c r="G33" s="91"/>
      <c r="H33" s="91"/>
      <c r="I33" s="91"/>
      <c r="J33" s="91"/>
    </row>
    <row r="34" spans="2:14" ht="17.7" customHeight="1" x14ac:dyDescent="0.2">
      <c r="B34" s="7"/>
      <c r="C34" s="91" t="s">
        <v>37</v>
      </c>
      <c r="D34" s="91"/>
      <c r="E34" s="91"/>
      <c r="F34" s="91"/>
      <c r="G34" s="91"/>
      <c r="H34" s="91"/>
      <c r="I34" s="91"/>
      <c r="J34" s="91"/>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7O/8asYPs2i3VX/IHbBOhKqmOIwJhMZU423jhKEMoLM3q+dbQkGKvQIET4sdPL2b7MBIvh/tNQpiSujTRrV9A==" saltValue="uFRWs+ePWq1ST6WHCURmB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205740</xdr:colOff>
                    <xdr:row>18</xdr:row>
                    <xdr:rowOff>7620</xdr:rowOff>
                  </from>
                  <to>
                    <xdr:col>2</xdr:col>
                    <xdr:colOff>472440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205740</xdr:colOff>
                    <xdr:row>19</xdr:row>
                    <xdr:rowOff>7620</xdr:rowOff>
                  </from>
                  <to>
                    <xdr:col>2</xdr:col>
                    <xdr:colOff>472440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205740</xdr:colOff>
                    <xdr:row>20</xdr:row>
                    <xdr:rowOff>7620</xdr:rowOff>
                  </from>
                  <to>
                    <xdr:col>2</xdr:col>
                    <xdr:colOff>472440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6" t="s">
        <v>22</v>
      </c>
      <c r="B5" s="96"/>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4" t="s">
        <v>23</v>
      </c>
      <c r="B9" s="105"/>
      <c r="C9" s="101" t="str">
        <f>K$5 &amp; " - " &amp; K$6</f>
        <v>製造業 - 1</v>
      </c>
      <c r="D9" s="102"/>
      <c r="E9" s="102"/>
      <c r="F9" s="102"/>
      <c r="G9" s="103"/>
      <c r="K9" s="97" t="str">
        <f>L5 &amp; " - " &amp; L$6</f>
        <v>製造業 - 1</v>
      </c>
      <c r="L9" s="98"/>
      <c r="M9" s="98"/>
      <c r="N9" s="98"/>
      <c r="O9" s="99"/>
      <c r="P9" s="101" t="str">
        <f>M5 &amp; " - " &amp; M$6</f>
        <v>卸売業 - 2</v>
      </c>
      <c r="Q9" s="102"/>
      <c r="R9" s="102"/>
      <c r="S9" s="102"/>
      <c r="T9" s="103"/>
      <c r="U9" s="97" t="str">
        <f>N5 &amp; " - " &amp; N$6</f>
        <v>小売業 - 3</v>
      </c>
      <c r="V9" s="98"/>
      <c r="W9" s="98"/>
      <c r="X9" s="98"/>
      <c r="Y9" s="99"/>
      <c r="Z9" s="101" t="str">
        <f>O5 &amp; " - " &amp; O$6</f>
        <v>飲食サービス業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c r="BI9" s="97" t="str">
        <f>V5 &amp; " - " &amp; V$6</f>
        <v xml:space="preserve"> - </v>
      </c>
      <c r="BJ9" s="98"/>
      <c r="BK9" s="98"/>
      <c r="BL9" s="98"/>
      <c r="BM9" s="99"/>
      <c r="BN9" s="101" t="str">
        <f>W5 &amp; " - " &amp; W$6</f>
        <v xml:space="preserve"> - </v>
      </c>
      <c r="BO9" s="102"/>
      <c r="BP9" s="102"/>
      <c r="BQ9" s="102"/>
      <c r="BR9" s="103"/>
      <c r="BS9" s="97" t="str">
        <f>X5 &amp; " - " &amp; X$6</f>
        <v xml:space="preserve"> - </v>
      </c>
      <c r="BT9" s="98"/>
      <c r="BU9" s="98"/>
      <c r="BV9" s="98"/>
      <c r="BW9" s="99"/>
      <c r="BX9" s="101" t="str">
        <f>Y5 &amp; " - " &amp; Y$6</f>
        <v xml:space="preserve"> - </v>
      </c>
      <c r="BY9" s="102"/>
      <c r="BZ9" s="102"/>
      <c r="CA9" s="102"/>
      <c r="CB9" s="103"/>
      <c r="CC9" s="97" t="str">
        <f>Z5 &amp; " - " &amp; Z$6</f>
        <v xml:space="preserve"> - </v>
      </c>
      <c r="CD9" s="98"/>
      <c r="CE9" s="98"/>
      <c r="CF9" s="98"/>
      <c r="CG9" s="99"/>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1.事業所の従事者が人手で行っている加工・生産業務（魚介類・野菜の切断・分離・除去作業）を食品切断・分離・除去機（ヘッダー、ガッター、オートシェラー、芯取り機等）に置き換える</v>
      </c>
      <c r="D11" s="38" t="str" cm="1">
        <f t="array" ref="D11">INDEX($K11:$CG11,($K$6-1)*5+2)&amp;""</f>
        <v>2.すでに別の食品切断・分離・除去機（ヘッダー、ガッター、オートシェラー、芯取り機等）が行っている加工・生産業務を今回申請する食品切断・分離・除去機で行う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9" t="str">
        <f>$P11</f>
        <v>1.事業所の従事者が人手で行っている調理業務（魚介類・野菜の切断・分離・除去作業）を食品切断・分離・除去機（ヘッダー、ガッター、オートシェラー、芯取り機等）に置き換える</v>
      </c>
      <c r="V11" s="59" t="str">
        <f>$Q11</f>
        <v>2.すでに別の食品切断・分離・除去機（ヘッダー、ガッター、オートシェラー、芯取り機等）が行っている調理業務を今回申請する食品切断・分離・除去機で行う</v>
      </c>
      <c r="W11" s="49"/>
      <c r="X11" s="49"/>
      <c r="Y11" s="49"/>
      <c r="Z11" s="59" t="str">
        <f>$P11</f>
        <v>1.事業所の従事者が人手で行っている調理業務（魚介類・野菜の切断・分離・除去作業）を食品切断・分離・除去機（ヘッダー、ガッター、オートシェラー、芯取り機等）に置き換える</v>
      </c>
      <c r="AA11" s="59" t="str">
        <f>$Q11</f>
        <v>2.すでに別の食品切断・分離・除去機（ヘッダー、ガッター、オートシェラー、芯取り機等）が行っている調理業務を今回申請する食品切断・分離・除去機で行う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4" t="s">
        <v>32</v>
      </c>
      <c r="B15" s="105"/>
      <c r="C15" s="34" t="str">
        <f>K$5 &amp; " - " &amp; K$6</f>
        <v>製造業 - 1</v>
      </c>
      <c r="D15" s="50"/>
      <c r="E15" s="50"/>
      <c r="F15" s="50"/>
      <c r="G15" s="26"/>
      <c r="H15" s="26"/>
      <c r="I15" s="26"/>
      <c r="J15" s="27"/>
      <c r="K15" s="32" t="str">
        <f t="shared" ref="K15:Y15" si="1">L5 &amp; " - " &amp; L$6</f>
        <v>製造業 - 1</v>
      </c>
      <c r="L15" s="34" t="str">
        <f t="shared" si="1"/>
        <v>卸売業 - 2</v>
      </c>
      <c r="M15" s="55" t="str">
        <f t="shared" si="1"/>
        <v>小売業 - 3</v>
      </c>
      <c r="N15" s="34" t="str">
        <f t="shared" si="1"/>
        <v>飲食サービス業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0"/>
      <c r="B17" s="18">
        <v>1</v>
      </c>
      <c r="C17" s="40" t="str" cm="1">
        <f t="array" ref="C17">INDEX($K17:$Z17,($K$6-1)*1+1)&amp;""</f>
        <v>切断位置調整機能</v>
      </c>
      <c r="F17" s="51"/>
      <c r="J17" s="28"/>
      <c r="K17" s="23" t="s">
        <v>56</v>
      </c>
      <c r="L17" s="23" t="s">
        <v>55</v>
      </c>
      <c r="M17" s="20" t="s">
        <v>55</v>
      </c>
      <c r="N17" s="23" t="s">
        <v>55</v>
      </c>
      <c r="O17" s="20"/>
      <c r="P17" s="23"/>
      <c r="Q17" s="20"/>
      <c r="R17" s="23"/>
      <c r="S17" s="20"/>
      <c r="T17" s="23"/>
      <c r="U17" s="23"/>
      <c r="V17" s="23"/>
      <c r="W17" s="23"/>
      <c r="X17" s="23"/>
      <c r="Y17" s="23"/>
    </row>
    <row r="18" spans="1:25" ht="17.7" customHeight="1" x14ac:dyDescent="0.2">
      <c r="A18" s="100"/>
      <c r="B18" s="18">
        <v>2</v>
      </c>
      <c r="C18" s="40" t="str" cm="1">
        <f t="array" ref="C18">INDEX($K18:$Z18,($K$6-1)*1+1)&amp;""</f>
        <v>加工条件登録機能</v>
      </c>
      <c r="F18" s="51"/>
      <c r="J18" s="28"/>
      <c r="K18" s="24" t="s">
        <v>58</v>
      </c>
      <c r="L18" s="24" t="s">
        <v>57</v>
      </c>
      <c r="M18" s="21" t="s">
        <v>57</v>
      </c>
      <c r="N18" s="24" t="s">
        <v>57</v>
      </c>
      <c r="O18" s="21"/>
      <c r="P18" s="24"/>
      <c r="Q18" s="21"/>
      <c r="R18" s="24"/>
      <c r="S18" s="21"/>
      <c r="T18" s="24"/>
      <c r="U18" s="24"/>
      <c r="V18" s="24"/>
      <c r="W18" s="24"/>
      <c r="X18" s="24"/>
      <c r="Y18" s="24"/>
    </row>
    <row r="19" spans="1:25" ht="17.7" customHeight="1" x14ac:dyDescent="0.2">
      <c r="A19" s="100"/>
      <c r="B19" s="18">
        <v>3</v>
      </c>
      <c r="C19" s="40" t="str" cm="1">
        <f t="array" ref="C19">INDEX($K19:$Z19,($K$6-1)*1+1)&amp;""</f>
        <v>生産速度高速化機能</v>
      </c>
      <c r="F19" s="51"/>
      <c r="J19" s="28"/>
      <c r="K19" s="24" t="s">
        <v>60</v>
      </c>
      <c r="L19" s="24" t="s">
        <v>59</v>
      </c>
      <c r="M19" s="21" t="s">
        <v>59</v>
      </c>
      <c r="N19" s="24" t="s">
        <v>59</v>
      </c>
      <c r="O19" s="21"/>
      <c r="P19" s="24"/>
      <c r="Q19" s="21"/>
      <c r="R19" s="24"/>
      <c r="S19" s="21"/>
      <c r="T19" s="24"/>
      <c r="U19" s="24"/>
      <c r="V19" s="24"/>
      <c r="W19" s="24"/>
      <c r="X19" s="24"/>
      <c r="Y19" s="24"/>
    </row>
    <row r="20" spans="1:25" ht="17.7" customHeight="1" x14ac:dyDescent="0.2">
      <c r="A20" s="100"/>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0"/>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0"/>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0"/>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0"/>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0"/>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0"/>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1pyZC700vxJHMyTxegcqrb8oqafcPfsLB0zKMQXA4QWEPemQcE0XyMwnf5gOMKJnUCiWDB6fOMk5MQrtdRxnw==" saltValue="etaCg0a1DYLF+Yovj8jxD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A23279C6-4838-424D-9B95-3482062FBD77}"/>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2026-02-09T10:19:00Z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