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xr:revisionPtr revIDLastSave="0" documentId="13_ncr:1_{FF9615C1-8973-4740-A15A-8A1A8C4D55FD}" xr6:coauthVersionLast="47" xr6:coauthVersionMax="47" xr10:uidLastSave="{00000000-0000-0000-0000-000000000000}"/>
  <workbookProtection workbookAlgorithmName="SHA-512" workbookHashValue="twDxwhMjZKmaK2WIPEzv/2pbEYyZ9J0rFdjp9lCfk93ocazFHmeSim4r2eQQ+aj/IvHhUSyCtVxBJDICqHWecw==" workbookSaltValue="EcwqQmhrafSG5BWdWIoh4Q==" workbookSpinCount="100000" lockStructure="1"/>
  <bookViews>
    <workbookView xWindow="0" yWindow="-16200" windowWidth="54552" windowHeight="16296" xr2:uid="{6D8793CE-8F58-45E8-ABD8-777038FD0A24}"/>
  </bookViews>
  <sheets>
    <sheet name="省力化効果判定シート" sheetId="33" r:id="rId1"/>
    <sheet name="業種データ" sheetId="36" state="hidden" r:id="rId2"/>
  </sheets>
  <definedNames>
    <definedName name="_xlnm.Print_Area" localSheetId="0">省力化効果判定シート!$A$1:$L$41</definedName>
    <definedName name="導入環境">省力化効果判定シート!$E$15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9" i="36" l="1"/>
  <c r="O18" i="36"/>
  <c r="O17" i="36"/>
  <c r="N19" i="36"/>
  <c r="N18" i="36"/>
  <c r="N17" i="36"/>
  <c r="M19" i="36"/>
  <c r="M18" i="36"/>
  <c r="M17" i="36"/>
  <c r="L19" i="36"/>
  <c r="L18" i="36"/>
  <c r="L17" i="36"/>
  <c r="AA11" i="36"/>
  <c r="Z11" i="36"/>
  <c r="V11" i="36"/>
  <c r="U11" i="36"/>
  <c r="Q11" i="36"/>
  <c r="P11" i="36"/>
  <c r="Y15" i="36"/>
  <c r="CC9" i="36"/>
  <c r="BX9" i="36"/>
  <c r="V6" i="36"/>
  <c r="U15" i="36" s="1"/>
  <c r="W6" i="36"/>
  <c r="BN9" i="36" s="1"/>
  <c r="X6" i="36"/>
  <c r="BS9" i="36" s="1"/>
  <c r="Y6" i="36"/>
  <c r="X15" i="36" s="1"/>
  <c r="Z6" i="36"/>
  <c r="V15" i="36" l="1"/>
  <c r="W15" i="36"/>
  <c r="BI9" i="36"/>
  <c r="M40" i="33"/>
  <c r="E6" i="33" l="1"/>
  <c r="M6" i="36"/>
  <c r="N6" i="36"/>
  <c r="O6" i="36"/>
  <c r="P6" i="36"/>
  <c r="Q6" i="36"/>
  <c r="R6" i="36"/>
  <c r="S6" i="36"/>
  <c r="AT9" i="36" s="1"/>
  <c r="T6" i="36"/>
  <c r="U6" i="36"/>
  <c r="L6" i="36"/>
  <c r="K9" i="36" l="1"/>
  <c r="BD9" i="36"/>
  <c r="AY9" i="36"/>
  <c r="AO9" i="36"/>
  <c r="AJ9" i="36"/>
  <c r="O15" i="36"/>
  <c r="AE9" i="36"/>
  <c r="U9" i="36"/>
  <c r="P9" i="36"/>
  <c r="Z9" i="36"/>
  <c r="N15" i="36"/>
  <c r="M15" i="36"/>
  <c r="K6" i="36"/>
  <c r="P15" i="36"/>
  <c r="R15" i="36"/>
  <c r="Q15" i="36"/>
  <c r="K15" i="36"/>
  <c r="S15" i="36"/>
  <c r="L15" i="36"/>
  <c r="T15" i="36"/>
  <c r="C11" i="36" l="1" a="1"/>
  <c r="C11" i="36" s="1"/>
  <c r="C26" i="36" a="1"/>
  <c r="C26" i="36" s="1"/>
  <c r="D28" i="33" s="1"/>
  <c r="G11" i="36" a="1"/>
  <c r="G11" i="36" s="1"/>
  <c r="F11" i="36" a="1"/>
  <c r="F11" i="36" s="1"/>
  <c r="C23" i="36" a="1"/>
  <c r="C23" i="36" s="1"/>
  <c r="D25" i="33" s="1"/>
  <c r="E11" i="36" a="1"/>
  <c r="E11" i="36" s="1"/>
  <c r="C22" i="36" a="1"/>
  <c r="C22" i="36" s="1"/>
  <c r="D24" i="33" s="1"/>
  <c r="D11" i="36" a="1"/>
  <c r="D11" i="36" s="1"/>
  <c r="C21" i="36" a="1"/>
  <c r="C21" i="36" s="1"/>
  <c r="D23" i="33" s="1"/>
  <c r="C20" i="36" a="1"/>
  <c r="C20" i="36" s="1"/>
  <c r="D22" i="33" s="1"/>
  <c r="C17" i="36" a="1"/>
  <c r="C17" i="36" s="1"/>
  <c r="D19" i="33" s="1"/>
  <c r="N19" i="33" s="1"/>
  <c r="C25" i="36" a="1"/>
  <c r="C25" i="36" s="1"/>
  <c r="D27" i="33" s="1"/>
  <c r="C18" i="36" a="1"/>
  <c r="C18" i="36" s="1"/>
  <c r="D20" i="33" s="1"/>
  <c r="N20" i="33" s="1"/>
  <c r="C24" i="36" a="1"/>
  <c r="C24" i="36" s="1"/>
  <c r="D26" i="33" s="1"/>
  <c r="C19" i="36" a="1"/>
  <c r="C19" i="36" s="1"/>
  <c r="D21" i="33" s="1"/>
  <c r="N21" i="33" s="1"/>
  <c r="C9" i="36"/>
  <c r="C15" i="36"/>
  <c r="N40" i="33" l="1"/>
  <c r="E45" i="33" s="1"/>
  <c r="E40" i="3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<sst xmlns="http://schemas.openxmlformats.org/spreadsheetml/2006/main" count="150" uniqueCount="59">
  <si>
    <t>製品カテゴリ</t>
    <rPh sb="0" eb="2">
      <t>セイヒン</t>
    </rPh>
    <phoneticPr fontId="1"/>
  </si>
  <si>
    <t>業種</t>
    <rPh sb="0" eb="2">
      <t>ギョウシュ</t>
    </rPh>
    <phoneticPr fontId="1"/>
  </si>
  <si>
    <t>中小企業省力化投資補助金</t>
    <rPh sb="0" eb="2">
      <t>チュウショウ</t>
    </rPh>
    <rPh sb="2" eb="4">
      <t>キギョウ</t>
    </rPh>
    <rPh sb="4" eb="6">
      <t>ショウリョク</t>
    </rPh>
    <rPh sb="6" eb="7">
      <t>カ</t>
    </rPh>
    <rPh sb="7" eb="9">
      <t>トウシ</t>
    </rPh>
    <rPh sb="9" eb="12">
      <t>ホジョキン</t>
    </rPh>
    <phoneticPr fontId="1"/>
  </si>
  <si>
    <t>◆種別</t>
    <rPh sb="1" eb="3">
      <t>シュベツ</t>
    </rPh>
    <phoneticPr fontId="1"/>
  </si>
  <si>
    <t>◆作成者情報</t>
    <rPh sb="1" eb="3">
      <t>サクセイ</t>
    </rPh>
    <rPh sb="3" eb="4">
      <t>シャ</t>
    </rPh>
    <rPh sb="4" eb="6">
      <t>ジョウホウ</t>
    </rPh>
    <phoneticPr fontId="1"/>
  </si>
  <si>
    <t>販売事業者名</t>
    <rPh sb="0" eb="2">
      <t>ハンバイ</t>
    </rPh>
    <rPh sb="2" eb="4">
      <t>ジギョウ</t>
    </rPh>
    <rPh sb="4" eb="5">
      <t>シャ</t>
    </rPh>
    <rPh sb="5" eb="6">
      <t>メイ</t>
    </rPh>
    <phoneticPr fontId="1"/>
  </si>
  <si>
    <t>◆申請者（中小企業等）情報</t>
    <rPh sb="1" eb="4">
      <t>シンセイシャ</t>
    </rPh>
    <rPh sb="5" eb="7">
      <t>チュウショウ</t>
    </rPh>
    <rPh sb="7" eb="9">
      <t>キギョウ</t>
    </rPh>
    <rPh sb="9" eb="10">
      <t>トウ</t>
    </rPh>
    <rPh sb="11" eb="13">
      <t>ジョウホウ</t>
    </rPh>
    <phoneticPr fontId="1"/>
  </si>
  <si>
    <t>申請する事業者名</t>
    <rPh sb="0" eb="2">
      <t>シンセイ</t>
    </rPh>
    <rPh sb="4" eb="7">
      <t>ジギョウシャ</t>
    </rPh>
    <rPh sb="7" eb="8">
      <t>メイ</t>
    </rPh>
    <phoneticPr fontId="1"/>
  </si>
  <si>
    <t>◆導入環境</t>
    <rPh sb="1" eb="3">
      <t>ドウニュウ</t>
    </rPh>
    <rPh sb="3" eb="5">
      <t>カンキョウ</t>
    </rPh>
    <phoneticPr fontId="1"/>
  </si>
  <si>
    <t>◆宣誓事項</t>
    <rPh sb="1" eb="3">
      <t>センセイ</t>
    </rPh>
    <rPh sb="3" eb="5">
      <t>ジコウ</t>
    </rPh>
    <phoneticPr fontId="1"/>
  </si>
  <si>
    <t>判定結果</t>
    <rPh sb="0" eb="2">
      <t>ハンテイ</t>
    </rPh>
    <rPh sb="2" eb="4">
      <t>ケッカ</t>
    </rPh>
    <phoneticPr fontId="1"/>
  </si>
  <si>
    <t>申請する中小企業等へ既存の事業内容と大きく相違していないことを確認しました。</t>
    <phoneticPr fontId="1"/>
  </si>
  <si>
    <t>導入環境について</t>
    <rPh sb="0" eb="2">
      <t>ドウニュウ</t>
    </rPh>
    <rPh sb="2" eb="4">
      <t>カンキョウ</t>
    </rPh>
    <phoneticPr fontId="1"/>
  </si>
  <si>
    <t>非表示</t>
    <rPh sb="0" eb="3">
      <t>ヒヒョウジ</t>
    </rPh>
    <phoneticPr fontId="1"/>
  </si>
  <si>
    <t>◆省力化効果判定</t>
    <rPh sb="1" eb="4">
      <t>ショウリョクカ</t>
    </rPh>
    <rPh sb="4" eb="6">
      <t>コウカ</t>
    </rPh>
    <rPh sb="6" eb="8">
      <t>ハンテイ</t>
    </rPh>
    <phoneticPr fontId="1"/>
  </si>
  <si>
    <t>データの入力規則、条件式</t>
    <rPh sb="4" eb="6">
      <t>ニュウリョク</t>
    </rPh>
    <rPh sb="6" eb="8">
      <t>キソク</t>
    </rPh>
    <rPh sb="9" eb="11">
      <t>ジョウケン</t>
    </rPh>
    <rPh sb="11" eb="12">
      <t>シキ</t>
    </rPh>
    <phoneticPr fontId="1"/>
  </si>
  <si>
    <t>全ての値</t>
    <rPh sb="0" eb="1">
      <t>スベ</t>
    </rPh>
    <rPh sb="3" eb="4">
      <t>アタイ</t>
    </rPh>
    <phoneticPr fontId="1"/>
  </si>
  <si>
    <t>省力化効果判定シート（交付申請用）</t>
    <rPh sb="0" eb="2">
      <t>ショウリョク</t>
    </rPh>
    <rPh sb="2" eb="3">
      <t>カ</t>
    </rPh>
    <rPh sb="3" eb="5">
      <t>コウカ</t>
    </rPh>
    <rPh sb="5" eb="7">
      <t>ハンテイ</t>
    </rPh>
    <rPh sb="11" eb="13">
      <t>コウフ</t>
    </rPh>
    <rPh sb="13" eb="15">
      <t>シンセイ</t>
    </rPh>
    <rPh sb="15" eb="16">
      <t>ヨウ</t>
    </rPh>
    <phoneticPr fontId="1"/>
  </si>
  <si>
    <t>本シートに記載する内容は、交付申請システム等に入力する内容及び申請する中小企業等の既存の事業内容との相違がないかを必ず御確認ください。</t>
    <rPh sb="0" eb="1">
      <t>ホン</t>
    </rPh>
    <rPh sb="5" eb="7">
      <t>キサイ</t>
    </rPh>
    <rPh sb="9" eb="11">
      <t>ナイヨウ</t>
    </rPh>
    <rPh sb="13" eb="15">
      <t>コウフ</t>
    </rPh>
    <rPh sb="15" eb="17">
      <t>シンセイ</t>
    </rPh>
    <rPh sb="21" eb="22">
      <t>トウ</t>
    </rPh>
    <rPh sb="23" eb="25">
      <t>ニュウリョク</t>
    </rPh>
    <rPh sb="27" eb="29">
      <t>ナイヨウ</t>
    </rPh>
    <rPh sb="29" eb="30">
      <t>オヨ</t>
    </rPh>
    <rPh sb="31" eb="33">
      <t>シンセイ</t>
    </rPh>
    <rPh sb="35" eb="37">
      <t>チュウショウ</t>
    </rPh>
    <rPh sb="37" eb="39">
      <t>キギョウ</t>
    </rPh>
    <rPh sb="39" eb="40">
      <t>トウ</t>
    </rPh>
    <rPh sb="41" eb="43">
      <t>キゾン</t>
    </rPh>
    <rPh sb="44" eb="46">
      <t>ジギョウ</t>
    </rPh>
    <rPh sb="46" eb="48">
      <t>ナイヨウ</t>
    </rPh>
    <rPh sb="50" eb="52">
      <t>ソウイ</t>
    </rPh>
    <rPh sb="57" eb="58">
      <t>カナラ</t>
    </rPh>
    <rPh sb="59" eb="62">
      <t>ゴカクニン</t>
    </rPh>
    <phoneticPr fontId="1"/>
  </si>
  <si>
    <t>項目名</t>
    <rPh sb="0" eb="3">
      <t>コウモクメイ</t>
    </rPh>
    <phoneticPr fontId="1"/>
  </si>
  <si>
    <t>プルダウン</t>
    <phoneticPr fontId="1"/>
  </si>
  <si>
    <t>：直接入力</t>
    <rPh sb="1" eb="5">
      <t>チョクセツニュウリョク</t>
    </rPh>
    <phoneticPr fontId="1"/>
  </si>
  <si>
    <t>業種選択→</t>
    <rPh sb="0" eb="2">
      <t>ギョウシュ</t>
    </rPh>
    <rPh sb="2" eb="4">
      <t>センタク</t>
    </rPh>
    <phoneticPr fontId="1"/>
  </si>
  <si>
    <t>◆導入環境</t>
    <phoneticPr fontId="1"/>
  </si>
  <si>
    <t>選択肢1</t>
    <rPh sb="0" eb="3">
      <t>センタクシ</t>
    </rPh>
    <phoneticPr fontId="1"/>
  </si>
  <si>
    <t>選択肢2</t>
    <rPh sb="0" eb="3">
      <t>センタクシ</t>
    </rPh>
    <phoneticPr fontId="1"/>
  </si>
  <si>
    <t>選択肢3</t>
    <rPh sb="0" eb="3">
      <t>センタクシ</t>
    </rPh>
    <phoneticPr fontId="1"/>
  </si>
  <si>
    <t>選択肢4</t>
    <rPh sb="0" eb="3">
      <t>センタクシ</t>
    </rPh>
    <phoneticPr fontId="1"/>
  </si>
  <si>
    <t>選択肢5</t>
    <rPh sb="0" eb="3">
      <t>センタクシ</t>
    </rPh>
    <phoneticPr fontId="1"/>
  </si>
  <si>
    <t>入力数チェック</t>
    <rPh sb="0" eb="2">
      <t>ニュウリョク</t>
    </rPh>
    <rPh sb="2" eb="3">
      <t>スウ</t>
    </rPh>
    <phoneticPr fontId="1"/>
  </si>
  <si>
    <t>：数式（業種間で参照）</t>
    <rPh sb="1" eb="3">
      <t>スウシキ</t>
    </rPh>
    <rPh sb="4" eb="6">
      <t>ギョウシュ</t>
    </rPh>
    <rPh sb="6" eb="7">
      <t>カン</t>
    </rPh>
    <rPh sb="8" eb="10">
      <t>サンショウ</t>
    </rPh>
    <phoneticPr fontId="1"/>
  </si>
  <si>
    <t>：動作に必要な数式（触るべからず）</t>
    <rPh sb="1" eb="3">
      <t>ドウサ</t>
    </rPh>
    <rPh sb="4" eb="6">
      <t>ヒツヨウ</t>
    </rPh>
    <rPh sb="7" eb="9">
      <t>スウシキ</t>
    </rPh>
    <rPh sb="10" eb="11">
      <t>サワ</t>
    </rPh>
    <phoneticPr fontId="1"/>
  </si>
  <si>
    <t>◆置き換えによる省力化効果について（導入環境で２を選んだ方のみ）</t>
    <phoneticPr fontId="1"/>
  </si>
  <si>
    <t>機能・性能名</t>
    <rPh sb="0" eb="2">
      <t>キノウ</t>
    </rPh>
    <rPh sb="3" eb="5">
      <t>セイノウ</t>
    </rPh>
    <rPh sb="5" eb="6">
      <t>メイ</t>
    </rPh>
    <phoneticPr fontId="1"/>
  </si>
  <si>
    <t>◆置き換えによる省力化効果について（導入環境で２を選んだ方のみ）</t>
    <phoneticPr fontId="1"/>
  </si>
  <si>
    <t>特に導入環境で２．を選んだ場合は以下に注意すること。</t>
    <rPh sb="2" eb="4">
      <t>ドウニュウ</t>
    </rPh>
    <rPh sb="4" eb="6">
      <t>カンキョウ</t>
    </rPh>
    <rPh sb="10" eb="11">
      <t>エラ</t>
    </rPh>
    <phoneticPr fontId="1"/>
  </si>
  <si>
    <t>・事業計画の申請において、置き換えにより得られる省力化効果を具体的に記載すること。</t>
    <rPh sb="1" eb="3">
      <t>ジギョウ</t>
    </rPh>
    <rPh sb="3" eb="5">
      <t>ケイカク</t>
    </rPh>
    <rPh sb="13" eb="14">
      <t>オ</t>
    </rPh>
    <rPh sb="15" eb="16">
      <t>カ</t>
    </rPh>
    <rPh sb="20" eb="21">
      <t>エ</t>
    </rPh>
    <rPh sb="24" eb="27">
      <t>ショウリョクカ</t>
    </rPh>
    <rPh sb="27" eb="29">
      <t>コウカ</t>
    </rPh>
    <phoneticPr fontId="1"/>
  </si>
  <si>
    <t>・置き換えによる省力化効果が認められない場合は不採択となります。</t>
    <rPh sb="1" eb="2">
      <t>オ</t>
    </rPh>
    <rPh sb="3" eb="4">
      <t>カ</t>
    </rPh>
    <rPh sb="23" eb="26">
      <t>フサイタク</t>
    </rPh>
    <phoneticPr fontId="1"/>
  </si>
  <si>
    <t>・既に所有する製品の置き換えであり省力化効果が得られない事業は補助対象外です。</t>
    <rPh sb="31" eb="33">
      <t>ホジョ</t>
    </rPh>
    <phoneticPr fontId="1"/>
  </si>
  <si>
    <t>　（例）券売機の場合：新札対応のためだけの買い換え</t>
    <phoneticPr fontId="1"/>
  </si>
  <si>
    <t>r04</t>
    <phoneticPr fontId="1"/>
  </si>
  <si>
    <t>置換数チェック</t>
    <rPh sb="0" eb="2">
      <t>オキカエ</t>
    </rPh>
    <rPh sb="2" eb="3">
      <t>スウ</t>
    </rPh>
    <phoneticPr fontId="1"/>
  </si>
  <si>
    <t>判定中（すべての項目に入力してください。）：未入力項目あり</t>
    <rPh sb="0" eb="3">
      <t>ハンテイチュウ</t>
    </rPh>
    <rPh sb="8" eb="10">
      <t>コウモク</t>
    </rPh>
    <rPh sb="11" eb="13">
      <t>ニュウリョク</t>
    </rPh>
    <rPh sb="22" eb="25">
      <t>ミニュウリョク</t>
    </rPh>
    <rPh sb="25" eb="27">
      <t>コウモク</t>
    </rPh>
    <phoneticPr fontId="1"/>
  </si>
  <si>
    <t>良：新規導入申請の場合、もしくは置き換え導入申請で、省力化効果が1つでも選択されている場合</t>
    <rPh sb="0" eb="1">
      <t>ヨ</t>
    </rPh>
    <rPh sb="2" eb="4">
      <t>シンキ</t>
    </rPh>
    <rPh sb="4" eb="6">
      <t>ドウニュウ</t>
    </rPh>
    <rPh sb="6" eb="8">
      <t>シンセイ</t>
    </rPh>
    <rPh sb="9" eb="11">
      <t>バアイ</t>
    </rPh>
    <rPh sb="16" eb="17">
      <t>オ</t>
    </rPh>
    <rPh sb="18" eb="19">
      <t>カ</t>
    </rPh>
    <rPh sb="20" eb="22">
      <t>ドウニュウ</t>
    </rPh>
    <rPh sb="22" eb="24">
      <t>シンセイ</t>
    </rPh>
    <rPh sb="26" eb="28">
      <t>ショウリョク</t>
    </rPh>
    <rPh sb="28" eb="29">
      <t>カ</t>
    </rPh>
    <rPh sb="29" eb="31">
      <t>コウカ</t>
    </rPh>
    <rPh sb="36" eb="38">
      <t>センタク</t>
    </rPh>
    <rPh sb="43" eb="45">
      <t>バアイ</t>
    </rPh>
    <phoneticPr fontId="1"/>
  </si>
  <si>
    <t>導入製品・導入計画の見直しが必要：上記以外（置き換え導入申請で、省力化効果が1つも選択されていない場合）</t>
    <rPh sb="19" eb="21">
      <t>ジョウキ</t>
    </rPh>
    <rPh sb="21" eb="23">
      <t>イガイ</t>
    </rPh>
    <rPh sb="24" eb="25">
      <t>オ</t>
    </rPh>
    <rPh sb="26" eb="27">
      <t>カ</t>
    </rPh>
    <rPh sb="28" eb="30">
      <t>ドウニュウ</t>
    </rPh>
    <rPh sb="30" eb="32">
      <t>シンセイ</t>
    </rPh>
    <rPh sb="34" eb="39">
      <t>ショウリョクカコウカ</t>
    </rPh>
    <rPh sb="41" eb="43">
      <t>センタク</t>
    </rPh>
    <rPh sb="43" eb="45">
      <t>センタクバアイ</t>
    </rPh>
    <phoneticPr fontId="1"/>
  </si>
  <si>
    <t>製品を導入することで、新たに追加される機能・性能はどれか。（複数選択可）</t>
    <phoneticPr fontId="1"/>
  </si>
  <si>
    <t>食料品加熱撹拌機</t>
    <rPh sb="0" eb="3">
      <t>ショクリョウヒン</t>
    </rPh>
    <rPh sb="3" eb="5">
      <t>カネツ</t>
    </rPh>
    <rPh sb="5" eb="8">
      <t>カクハンキ</t>
    </rPh>
    <phoneticPr fontId="1"/>
  </si>
  <si>
    <t>製造業</t>
    <rPh sb="0" eb="2">
      <t>セイゾウ</t>
    </rPh>
    <rPh sb="2" eb="3">
      <t>ギョウ</t>
    </rPh>
    <phoneticPr fontId="21"/>
  </si>
  <si>
    <t>卸売業</t>
    <rPh sb="0" eb="1">
      <t>オロシ</t>
    </rPh>
    <rPh sb="1" eb="2">
      <t>ウ</t>
    </rPh>
    <rPh sb="2" eb="3">
      <t>ギョウ</t>
    </rPh>
    <phoneticPr fontId="21"/>
  </si>
  <si>
    <t>小売業</t>
  </si>
  <si>
    <t>飲食サービス業</t>
    <rPh sb="0" eb="2">
      <t>インショク</t>
    </rPh>
    <rPh sb="6" eb="7">
      <t>ギョウ</t>
    </rPh>
    <phoneticPr fontId="21"/>
  </si>
  <si>
    <t>宿泊業</t>
    <rPh sb="0" eb="2">
      <t>シュクハク</t>
    </rPh>
    <rPh sb="2" eb="3">
      <t>ギョウ</t>
    </rPh>
    <phoneticPr fontId="21"/>
  </si>
  <si>
    <t>1.事業所の従事者が人手で行っている加工・生産、調理業務（食品の加熱・攪拌処理作業）を食料品加熱撹拌機に置き換える</t>
  </si>
  <si>
    <t>2.すでに別の食料品加熱撹拌機が行っている加工・生産、調理業務を今回申請する食料品加熱撹拌機で行う</t>
  </si>
  <si>
    <t>1.施設スタッフが人手で行っている調理業務（食品の加熱・攪拌処理作業）を食料品加熱撹拌機に置き換える</t>
  </si>
  <si>
    <t>2.すでに別の食料品加熱撹拌機が行っている調理業務を今回申請する食料品加熱撹拌機で行う</t>
  </si>
  <si>
    <t>工程登録機能</t>
    <phoneticPr fontId="1"/>
  </si>
  <si>
    <t>温度管理機能</t>
    <phoneticPr fontId="1"/>
  </si>
  <si>
    <t>比重管理機能</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</si>
</sst>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sz val="11"/>
      <name val="ＭＳ Ｐゴシック"/>
      <family val="3"/>
      <charset val="128"/>
      <scheme val="minor"/>
    </font>
    <font>
      <sz val="9"/>
      <color theme="1"/>
      <name val="ＭＳ Ｐゴシック"/>
      <family val="2"/>
      <charset val="128"/>
      <scheme val="minor"/>
    </font>
    <font>
      <sz val="11"/>
      <color theme="1"/>
      <name val="ＭＳ Ｐゴシック"/>
      <family val="3"/>
      <charset val="128"/>
      <scheme val="minor"/>
    </font>
    <font>
      <strike/>
      <sz val="11"/>
      <color theme="1"/>
      <name val="ＭＳ Ｐゴシック"/>
      <family val="3"/>
      <charset val="128"/>
      <scheme val="minor"/>
    </font>
    <font>
      <sz val="9"/>
      <color theme="1"/>
      <name val="ＭＳ Ｐゴシック"/>
      <family val="3"/>
      <charset val="128"/>
      <scheme val="minor"/>
    </font>
    <font>
      <sz val="9"/>
      <name val="ＭＳ Ｐゴシック"/>
      <family val="2"/>
      <charset val="128"/>
      <scheme val="minor"/>
    </font>
    <font>
      <b/>
      <sz val="9"/>
      <color theme="1"/>
      <name val="ＭＳ Ｐゴシック"/>
      <family val="3"/>
      <charset val="128"/>
      <scheme val="minor"/>
    </font>
    <font>
      <b/>
      <sz val="11"/>
      <name val="ＭＳ Ｐゴシック"/>
      <family val="3"/>
      <charset val="128"/>
      <scheme val="minor"/>
    </font>
    <font>
      <sz val="9"/>
      <name val="ＭＳ Ｐゴシック"/>
      <family val="3"/>
      <charset val="128"/>
      <scheme val="minor"/>
    </font>
    <font>
      <sz val="11"/>
      <color theme="0"/>
      <name val="ＭＳ Ｐゴシック"/>
      <family val="3"/>
      <charset val="128"/>
      <scheme val="minor"/>
    </font>
    <font>
      <sz val="14"/>
      <color theme="0"/>
      <name val="ＭＳ Ｐゴシック"/>
      <family val="3"/>
      <charset val="128"/>
      <scheme val="minor"/>
    </font>
    <font>
      <sz val="12"/>
      <name val="ＭＳ Ｐゴシック"/>
      <family val="3"/>
      <charset val="128"/>
      <scheme val="minor"/>
    </font>
    <font>
      <sz val="12"/>
      <color rgb="FF0070C0"/>
      <name val="ＭＳ Ｐゴシック"/>
      <family val="3"/>
      <charset val="128"/>
      <scheme val="minor"/>
    </font>
    <font>
      <sz val="11"/>
      <color rgb="FFC00000"/>
      <name val="ＭＳ Ｐゴシック"/>
      <family val="3"/>
      <charset val="128"/>
    </font>
    <font>
      <sz val="11"/>
      <name val="ＭＳ Ｐゴシック"/>
      <family val="3"/>
      <charset val="128"/>
    </font>
    <font>
      <sz val="11"/>
      <color theme="1"/>
      <name val="ＭＳ Ｐゴシック"/>
      <family val="3"/>
      <charset val="128"/>
    </font>
    <font>
      <sz val="9"/>
      <color theme="1"/>
      <name val="ＭＳ Ｐゴシック"/>
      <family val="3"/>
      <charset val="128"/>
    </font>
    <font>
      <b/>
      <sz val="11"/>
      <color theme="1"/>
      <name val="ＭＳ Ｐゴシック"/>
      <family val="3"/>
      <charset val="128"/>
    </font>
    <font>
      <sz val="9"/>
      <color rgb="FFFF0000"/>
      <name val="ＭＳ Ｐゴシック"/>
      <family val="3"/>
      <charset val="128"/>
      <scheme val="minor"/>
    </font>
  </fonts>
  <fills count="15">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1"/>
        <bgColor indexed="64"/>
      </patternFill>
    </fill>
    <fill>
      <patternFill patternType="solid">
        <fgColor rgb="FFFFC000"/>
        <bgColor indexed="64"/>
      </patternFill>
    </fill>
    <fill>
      <patternFill patternType="solid">
        <fgColor theme="4" tint="0.79998168889431442"/>
        <bgColor indexed="64"/>
      </patternFill>
    </fill>
    <fill>
      <patternFill patternType="solid">
        <fgColor rgb="FFFF0000"/>
        <bgColor indexed="64"/>
      </patternFill>
    </fill>
    <fill>
      <patternFill patternType="solid">
        <fgColor rgb="FFFFD966"/>
        <bgColor indexed="64"/>
      </patternFill>
    </fill>
    <fill>
      <patternFill patternType="solid">
        <fgColor rgb="FFFFF2CC"/>
        <bgColor indexed="64"/>
      </patternFill>
    </fill>
    <fill>
      <patternFill patternType="solid">
        <fgColor rgb="FFCBFFD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double">
        <color auto="1"/>
      </top>
      <bottom style="thin">
        <color indexed="64"/>
      </bottom>
      <diagonal/>
    </border>
    <border>
      <left/>
      <right/>
      <top style="double">
        <color auto="1"/>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s>
  <cellStyleXfs count="1">
    <xf numFmtId="0" fontId="0" fillId="0" borderId="0">
      <alignment vertical="center"/>
    </xf>
  </cellStyleXfs>
  <cellXfs count="109">
    <xf numFmtId="0" fontId="0" fillId="0" borderId="0" xfId="0">
      <alignment vertical="center"/>
    </xf>
    <xf numFmtId="0" fontId="0" fillId="0" borderId="0" xfId="0" applyAlignment="1">
      <alignment horizontal="left" vertical="center"/>
    </xf>
    <xf numFmtId="0" fontId="7" fillId="0" borderId="0" xfId="0" applyFont="1" applyAlignment="1" applyProtection="1">
      <alignment horizontal="left" vertical="center"/>
      <protection locked="0"/>
    </xf>
    <xf numFmtId="0" fontId="5" fillId="0" borderId="0" xfId="0" applyFont="1" applyAlignment="1">
      <alignment horizontal="right" vertical="center"/>
    </xf>
    <xf numFmtId="0" fontId="12" fillId="8" borderId="0" xfId="0" applyFont="1" applyFill="1">
      <alignment vertical="center"/>
    </xf>
    <xf numFmtId="0" fontId="7" fillId="0" borderId="0" xfId="0" applyFont="1">
      <alignment vertical="center"/>
    </xf>
    <xf numFmtId="0" fontId="8" fillId="0" borderId="0" xfId="0" applyFont="1">
      <alignment vertical="center"/>
    </xf>
    <xf numFmtId="0" fontId="3" fillId="0" borderId="0" xfId="0" applyFont="1">
      <alignment vertical="center"/>
    </xf>
    <xf numFmtId="0" fontId="9" fillId="0" borderId="0" xfId="0" applyFont="1">
      <alignment vertical="center"/>
    </xf>
    <xf numFmtId="0" fontId="9" fillId="0" borderId="5" xfId="0" applyFont="1" applyBorder="1">
      <alignment vertical="center"/>
    </xf>
    <xf numFmtId="0" fontId="5" fillId="0" borderId="0" xfId="0" applyFont="1" applyAlignment="1">
      <alignment horizontal="center" vertical="center" shrinkToFit="1"/>
    </xf>
    <xf numFmtId="0" fontId="0" fillId="5" borderId="1" xfId="0" applyFill="1" applyBorder="1">
      <alignment vertical="center"/>
    </xf>
    <xf numFmtId="0" fontId="2" fillId="0" borderId="0" xfId="0" applyFont="1">
      <alignment vertical="center"/>
    </xf>
    <xf numFmtId="0" fontId="10" fillId="0" borderId="0" xfId="0" applyFont="1">
      <alignment vertical="center"/>
    </xf>
    <xf numFmtId="0" fontId="7" fillId="0" borderId="0" xfId="0" applyFont="1" applyAlignment="1">
      <alignment horizontal="center" vertical="center"/>
    </xf>
    <xf numFmtId="0" fontId="16" fillId="0" borderId="0" xfId="0" applyFont="1">
      <alignment vertical="center"/>
    </xf>
    <xf numFmtId="0" fontId="11" fillId="0" borderId="0" xfId="0" applyFont="1" applyAlignment="1">
      <alignment horizontal="left" vertical="center"/>
    </xf>
    <xf numFmtId="0" fontId="11" fillId="0" borderId="0" xfId="0" applyFont="1">
      <alignment vertical="center"/>
    </xf>
    <xf numFmtId="0" fontId="18" fillId="0" borderId="0" xfId="0" applyFont="1">
      <alignment vertical="center"/>
    </xf>
    <xf numFmtId="0" fontId="19" fillId="0" borderId="0" xfId="0" applyFont="1">
      <alignment vertical="center"/>
    </xf>
    <xf numFmtId="0" fontId="18" fillId="0" borderId="30" xfId="0" quotePrefix="1" applyFont="1" applyBorder="1" applyProtection="1">
      <alignment vertical="center"/>
      <protection locked="0"/>
    </xf>
    <xf numFmtId="0" fontId="18" fillId="0" borderId="7" xfId="0" quotePrefix="1" applyFont="1" applyBorder="1" applyProtection="1">
      <alignment vertical="center"/>
      <protection locked="0"/>
    </xf>
    <xf numFmtId="0" fontId="18" fillId="0" borderId="25" xfId="0" quotePrefix="1" applyFont="1" applyBorder="1" applyProtection="1">
      <alignment vertical="center"/>
      <protection locked="0"/>
    </xf>
    <xf numFmtId="0" fontId="18" fillId="0" borderId="29" xfId="0" quotePrefix="1" applyFont="1" applyBorder="1" applyProtection="1">
      <alignment vertical="center"/>
      <protection locked="0"/>
    </xf>
    <xf numFmtId="0" fontId="18" fillId="0" borderId="24" xfId="0" quotePrefix="1" applyFont="1" applyBorder="1" applyProtection="1">
      <alignment vertical="center"/>
      <protection locked="0"/>
    </xf>
    <xf numFmtId="0" fontId="18" fillId="0" borderId="16" xfId="0" quotePrefix="1" applyFont="1" applyBorder="1" applyProtection="1">
      <alignment vertical="center"/>
      <protection locked="0"/>
    </xf>
    <xf numFmtId="0" fontId="18" fillId="0" borderId="0" xfId="0" applyFont="1" applyAlignment="1">
      <alignment horizontal="left" vertical="center"/>
    </xf>
    <xf numFmtId="0" fontId="18" fillId="0" borderId="21" xfId="0" applyFont="1" applyBorder="1" applyAlignment="1">
      <alignment horizontal="left" vertical="center"/>
    </xf>
    <xf numFmtId="0" fontId="18" fillId="0" borderId="21" xfId="0" applyFont="1" applyBorder="1">
      <alignment vertical="center"/>
    </xf>
    <xf numFmtId="0" fontId="18" fillId="0" borderId="0" xfId="0" applyFont="1" applyProtection="1">
      <alignment vertical="center"/>
      <protection locked="0"/>
    </xf>
    <xf numFmtId="0" fontId="18" fillId="10" borderId="14" xfId="0" applyFont="1" applyFill="1" applyBorder="1" applyProtection="1">
      <alignment vertical="center"/>
      <protection locked="0"/>
    </xf>
    <xf numFmtId="0" fontId="18" fillId="10" borderId="15" xfId="0" applyFont="1" applyFill="1" applyBorder="1" applyProtection="1">
      <alignment vertical="center"/>
      <protection locked="0"/>
    </xf>
    <xf numFmtId="0" fontId="20" fillId="3" borderId="22" xfId="0" applyFont="1" applyFill="1" applyBorder="1">
      <alignment vertical="center"/>
    </xf>
    <xf numFmtId="0" fontId="20" fillId="3" borderId="8" xfId="0" applyFont="1" applyFill="1" applyBorder="1">
      <alignment vertical="center"/>
    </xf>
    <xf numFmtId="0" fontId="20" fillId="0" borderId="22" xfId="0" applyFont="1" applyBorder="1">
      <alignment vertical="center"/>
    </xf>
    <xf numFmtId="0" fontId="18" fillId="9" borderId="0" xfId="0" applyFont="1" applyFill="1">
      <alignment vertical="center"/>
    </xf>
    <xf numFmtId="0" fontId="18" fillId="10" borderId="0" xfId="0" applyFont="1" applyFill="1">
      <alignment vertical="center"/>
    </xf>
    <xf numFmtId="0" fontId="20" fillId="0" borderId="20" xfId="0" applyFont="1" applyBorder="1">
      <alignment vertical="center"/>
    </xf>
    <xf numFmtId="0" fontId="18" fillId="11" borderId="23" xfId="0" applyFont="1" applyFill="1" applyBorder="1">
      <alignment vertical="center"/>
    </xf>
    <xf numFmtId="0" fontId="18" fillId="11" borderId="16" xfId="0" applyFont="1" applyFill="1" applyBorder="1">
      <alignment vertical="center"/>
    </xf>
    <xf numFmtId="0" fontId="18" fillId="11" borderId="26" xfId="0" applyFont="1" applyFill="1" applyBorder="1">
      <alignment vertical="center"/>
    </xf>
    <xf numFmtId="0" fontId="18" fillId="11" borderId="31" xfId="0" applyFont="1" applyFill="1" applyBorder="1" applyProtection="1">
      <alignment vertical="center"/>
      <protection locked="0"/>
    </xf>
    <xf numFmtId="0" fontId="18" fillId="11" borderId="17" xfId="0" applyFont="1" applyFill="1" applyBorder="1">
      <alignment vertical="center"/>
    </xf>
    <xf numFmtId="0" fontId="18" fillId="11" borderId="18" xfId="0" applyFont="1" applyFill="1" applyBorder="1">
      <alignment vertical="center"/>
    </xf>
    <xf numFmtId="0" fontId="18" fillId="11" borderId="19" xfId="0" applyFont="1" applyFill="1" applyBorder="1">
      <alignment vertical="center"/>
    </xf>
    <xf numFmtId="0" fontId="18" fillId="11" borderId="0" xfId="0" applyFont="1" applyFill="1">
      <alignment vertical="center"/>
    </xf>
    <xf numFmtId="0" fontId="21" fillId="0" borderId="0" xfId="0" applyFont="1">
      <alignment vertical="center"/>
    </xf>
    <xf numFmtId="0" fontId="0" fillId="6" borderId="0" xfId="0" applyFill="1">
      <alignment vertical="center"/>
    </xf>
    <xf numFmtId="0" fontId="18" fillId="10" borderId="32" xfId="0" applyFont="1" applyFill="1" applyBorder="1" applyAlignment="1" applyProtection="1">
      <alignment vertical="center" wrapText="1"/>
      <protection locked="0"/>
    </xf>
    <xf numFmtId="0" fontId="18" fillId="0" borderId="32" xfId="0" applyFont="1" applyBorder="1" applyAlignment="1" applyProtection="1">
      <alignment vertical="center" wrapText="1"/>
      <protection locked="0"/>
    </xf>
    <xf numFmtId="0" fontId="20" fillId="0" borderId="0" xfId="0" applyFont="1">
      <alignment vertical="center"/>
    </xf>
    <xf numFmtId="0" fontId="18" fillId="0" borderId="0" xfId="0" applyFont="1" applyAlignment="1">
      <alignment vertical="center" wrapText="1"/>
    </xf>
    <xf numFmtId="0" fontId="4" fillId="0" borderId="0" xfId="0" applyFont="1" applyAlignment="1">
      <alignment vertical="center" wrapText="1"/>
    </xf>
    <xf numFmtId="0" fontId="5" fillId="12" borderId="1" xfId="0" applyFont="1" applyFill="1" applyBorder="1" applyAlignment="1">
      <alignment vertical="center" wrapText="1"/>
    </xf>
    <xf numFmtId="0" fontId="4" fillId="0" borderId="0" xfId="0" applyFont="1">
      <alignment vertical="center"/>
    </xf>
    <xf numFmtId="0" fontId="20" fillId="3" borderId="13" xfId="0" applyFont="1" applyFill="1" applyBorder="1">
      <alignment vertical="center"/>
    </xf>
    <xf numFmtId="0" fontId="18" fillId="0" borderId="27" xfId="0" quotePrefix="1" applyFont="1" applyBorder="1" applyProtection="1">
      <alignment vertical="center"/>
      <protection locked="0"/>
    </xf>
    <xf numFmtId="0" fontId="18" fillId="0" borderId="28" xfId="0" quotePrefix="1" applyFont="1" applyBorder="1" applyProtection="1">
      <alignment vertical="center"/>
      <protection locked="0"/>
    </xf>
    <xf numFmtId="0" fontId="18" fillId="9" borderId="32" xfId="0" applyFont="1" applyFill="1" applyBorder="1" applyAlignment="1" applyProtection="1">
      <alignment vertical="center" wrapText="1"/>
      <protection locked="0"/>
    </xf>
    <xf numFmtId="0" fontId="18" fillId="10" borderId="29" xfId="0" quotePrefix="1" applyFont="1" applyFill="1" applyBorder="1" applyProtection="1">
      <alignment vertical="center"/>
      <protection locked="0"/>
    </xf>
    <xf numFmtId="0" fontId="18" fillId="10" borderId="24" xfId="0" quotePrefix="1" applyFont="1" applyFill="1" applyBorder="1" applyProtection="1">
      <alignment vertical="center"/>
      <protection locked="0"/>
    </xf>
    <xf numFmtId="0" fontId="18" fillId="9" borderId="29" xfId="0" quotePrefix="1" applyFont="1" applyFill="1" applyBorder="1" applyProtection="1">
      <alignment vertical="center"/>
      <protection locked="0"/>
    </xf>
    <xf numFmtId="0" fontId="18" fillId="9" borderId="24" xfId="0" quotePrefix="1" applyFont="1" applyFill="1" applyBorder="1" applyProtection="1">
      <alignment vertical="center"/>
      <protection locked="0"/>
    </xf>
    <xf numFmtId="0" fontId="5" fillId="13" borderId="7" xfId="0" applyFont="1" applyFill="1" applyBorder="1" applyAlignment="1">
      <alignment horizontal="left" vertical="center" wrapText="1"/>
    </xf>
    <xf numFmtId="0" fontId="5" fillId="13" borderId="3" xfId="0" applyFont="1" applyFill="1" applyBorder="1" applyAlignment="1">
      <alignment horizontal="left" vertical="center" wrapText="1"/>
    </xf>
    <xf numFmtId="0" fontId="5" fillId="13" borderId="1" xfId="0" applyFont="1" applyFill="1" applyBorder="1" applyAlignment="1">
      <alignment vertical="center" wrapText="1"/>
    </xf>
    <xf numFmtId="0" fontId="0" fillId="0" borderId="0" xfId="0" applyAlignment="1">
      <alignment horizontal="left" vertical="center"/>
    </xf>
    <xf numFmtId="0" fontId="5" fillId="13" borderId="4" xfId="0" applyFont="1" applyFill="1" applyBorder="1" applyAlignment="1">
      <alignment horizontal="left" vertical="center" wrapText="1"/>
    </xf>
    <xf numFmtId="0" fontId="5" fillId="13" borderId="6" xfId="0" applyFont="1" applyFill="1" applyBorder="1" applyAlignment="1">
      <alignment horizontal="left" vertical="center" wrapText="1"/>
    </xf>
    <xf numFmtId="0" fontId="17" fillId="7" borderId="9" xfId="0" applyFont="1" applyFill="1" applyBorder="1" applyAlignment="1">
      <alignment horizontal="center" vertical="center"/>
    </xf>
    <xf numFmtId="0" fontId="17" fillId="7" borderId="8" xfId="0" applyFont="1" applyFill="1" applyBorder="1" applyAlignment="1">
      <alignment horizontal="center" vertical="center"/>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10" fillId="0" borderId="12" xfId="0" applyFont="1" applyBorder="1" applyAlignment="1">
      <alignment horizontal="left" vertical="center"/>
    </xf>
    <xf numFmtId="0" fontId="2" fillId="5" borderId="2" xfId="0" applyFont="1" applyFill="1" applyBorder="1" applyAlignment="1">
      <alignment vertical="center" shrinkToFit="1"/>
    </xf>
    <xf numFmtId="0" fontId="0" fillId="5" borderId="7" xfId="0" applyFill="1" applyBorder="1" applyAlignment="1">
      <alignment vertical="center" shrinkToFit="1"/>
    </xf>
    <xf numFmtId="0" fontId="0" fillId="5" borderId="3" xfId="0" applyFill="1" applyBorder="1" applyAlignment="1">
      <alignment vertical="center" shrinkToFit="1"/>
    </xf>
    <xf numFmtId="0" fontId="5" fillId="14" borderId="0" xfId="0" applyFont="1" applyFill="1" applyAlignment="1">
      <alignment horizontal="left" vertical="center"/>
    </xf>
    <xf numFmtId="0" fontId="13" fillId="8" borderId="0" xfId="0" applyFont="1" applyFill="1" applyAlignment="1">
      <alignment horizontal="center" vertical="center"/>
    </xf>
    <xf numFmtId="0" fontId="14" fillId="0" borderId="0" xfId="0" applyFont="1" applyAlignment="1">
      <alignment horizontal="left" vertical="center" wrapText="1"/>
    </xf>
    <xf numFmtId="0" fontId="15" fillId="0" borderId="0" xfId="0" applyFont="1" applyAlignment="1">
      <alignment horizontal="left" vertical="center" wrapText="1"/>
    </xf>
    <xf numFmtId="0" fontId="0" fillId="5" borderId="2" xfId="0" applyFill="1" applyBorder="1" applyAlignment="1">
      <alignment horizontal="center" vertical="center"/>
    </xf>
    <xf numFmtId="0" fontId="0" fillId="5" borderId="3" xfId="0" applyFill="1" applyBorder="1" applyAlignment="1">
      <alignment horizontal="center" vertical="center"/>
    </xf>
    <xf numFmtId="0" fontId="5" fillId="2" borderId="2" xfId="0" applyFont="1" applyFill="1" applyBorder="1" applyAlignment="1" applyProtection="1">
      <alignment horizontal="left" vertical="center"/>
      <protection locked="0"/>
    </xf>
    <xf numFmtId="0" fontId="5" fillId="2" borderId="7" xfId="0" applyFont="1" applyFill="1" applyBorder="1" applyAlignment="1" applyProtection="1">
      <alignment horizontal="left" vertical="center"/>
      <protection locked="0"/>
    </xf>
    <xf numFmtId="0" fontId="5" fillId="2" borderId="3" xfId="0" applyFont="1" applyFill="1" applyBorder="1" applyAlignment="1" applyProtection="1">
      <alignment horizontal="left" vertical="center"/>
      <protection locked="0"/>
    </xf>
    <xf numFmtId="0" fontId="5" fillId="5" borderId="2" xfId="0" applyFont="1" applyFill="1" applyBorder="1" applyAlignment="1">
      <alignment horizontal="center" vertical="center"/>
    </xf>
    <xf numFmtId="0" fontId="6" fillId="5" borderId="3" xfId="0" applyFont="1" applyFill="1" applyBorder="1" applyAlignment="1">
      <alignment horizontal="center" vertical="center"/>
    </xf>
    <xf numFmtId="0" fontId="5" fillId="2" borderId="2" xfId="0" applyFont="1" applyFill="1" applyBorder="1" applyAlignment="1" applyProtection="1">
      <alignment horizontal="left" vertical="center" wrapText="1"/>
      <protection locked="0"/>
    </xf>
    <xf numFmtId="0" fontId="5" fillId="2" borderId="7" xfId="0" applyFont="1" applyFill="1" applyBorder="1" applyAlignment="1" applyProtection="1">
      <alignment horizontal="left" vertical="center" wrapText="1"/>
      <protection locked="0"/>
    </xf>
    <xf numFmtId="0" fontId="5" fillId="2" borderId="3" xfId="0" applyFont="1" applyFill="1" applyBorder="1" applyAlignment="1" applyProtection="1">
      <alignment horizontal="left" vertical="center"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4" borderId="2"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3" xfId="0" applyFont="1" applyFill="1" applyBorder="1" applyAlignment="1">
      <alignment horizontal="center" vertical="center"/>
    </xf>
    <xf numFmtId="0" fontId="20" fillId="3" borderId="9" xfId="0" applyFont="1" applyFill="1" applyBorder="1" applyAlignment="1">
      <alignment horizontal="left" vertical="center"/>
    </xf>
    <xf numFmtId="0" fontId="20" fillId="3" borderId="8" xfId="0" applyFont="1" applyFill="1" applyBorder="1" applyAlignment="1">
      <alignment horizontal="left" vertical="center"/>
    </xf>
    <xf numFmtId="0" fontId="20" fillId="3" borderId="13" xfId="0" applyFont="1" applyFill="1" applyBorder="1" applyAlignment="1">
      <alignment horizontal="left" vertical="center"/>
    </xf>
    <xf numFmtId="0" fontId="20" fillId="0" borderId="9" xfId="0" applyFont="1" applyBorder="1" applyAlignment="1">
      <alignment horizontal="left" vertical="center"/>
    </xf>
    <xf numFmtId="0" fontId="20" fillId="0" borderId="8" xfId="0" applyFont="1" applyBorder="1" applyAlignment="1">
      <alignment horizontal="left" vertical="center"/>
    </xf>
    <xf numFmtId="0" fontId="20" fillId="0" borderId="13" xfId="0" applyFont="1" applyBorder="1" applyAlignment="1">
      <alignment horizontal="left" vertical="center"/>
    </xf>
    <xf numFmtId="0" fontId="20" fillId="0" borderId="0" xfId="0" applyFont="1" applyAlignment="1">
      <alignment horizontal="center" vertical="center"/>
    </xf>
    <xf numFmtId="0" fontId="18" fillId="0" borderId="0" xfId="0" applyFont="1" applyAlignment="1">
      <alignment horizontal="center" vertical="center"/>
    </xf>
    <xf numFmtId="0" fontId="20" fillId="0" borderId="0" xfId="0" applyFont="1" applyAlignment="1">
      <alignment horizontal="right" vertical="center"/>
    </xf>
    <xf numFmtId="0" fontId="20" fillId="0" borderId="21" xfId="0" applyFont="1" applyBorder="1" applyAlignment="1">
      <alignment horizontal="right" vertical="center"/>
    </xf>
  </cellXfs>
  <cellStyles count="1">
    <cellStyle name="標準" xfId="0" builtinId="0"/>
  </cellStyles>
  <dxfs count="7">
    <dxf>
      <fill>
        <patternFill>
          <bgColor theme="9" tint="0.79998168889431442"/>
        </patternFill>
      </fill>
    </dxf>
    <dxf>
      <fill>
        <patternFill>
          <bgColor theme="5" tint="0.39994506668294322"/>
        </patternFill>
      </fill>
    </dxf>
    <dxf>
      <fill>
        <patternFill>
          <bgColor theme="0" tint="-4.9989318521683403E-2"/>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2" defaultPivotStyle="PivotStyleLight16"/>
  <colors>
    <mruColors>
      <color rgb="FFCBFFD5"/>
      <color rgb="FFFFF2CC"/>
      <color rgb="FFFFD966"/>
      <color rgb="FFFCE4D6"/>
      <color rgb="FFEDED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fmlaLink="$M$37" lockText="1" noThreeD="1"/>
</file>

<file path=xl/ctrlProps/ctrlProp2.xml><?xml version="1.0" encoding="utf-8"?>
<formControlPr xmlns="http://schemas.microsoft.com/office/spreadsheetml/2009/9/main" objectType="CheckBox" fmlaLink="$M$19" lockText="1" noThreeD="1"/>
</file>

<file path=xl/ctrlProps/ctrlProp3.xml><?xml version="1.0" encoding="utf-8"?>
<formControlPr xmlns="http://schemas.microsoft.com/office/spreadsheetml/2009/9/main" objectType="CheckBox" fmlaLink="$M$20" lockText="1" noThreeD="1"/>
</file>

<file path=xl/ctrlProps/ctrlProp4.xml><?xml version="1.0" encoding="utf-8"?>
<formControlPr xmlns="http://schemas.microsoft.com/office/spreadsheetml/2009/9/main" objectType="CheckBox" fmlaLink="$M$21"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236220</xdr:colOff>
          <xdr:row>35</xdr:row>
          <xdr:rowOff>213360</xdr:rowOff>
        </xdr:from>
        <xdr:to>
          <xdr:col>2</xdr:col>
          <xdr:colOff>502920</xdr:colOff>
          <xdr:row>37</xdr:row>
          <xdr:rowOff>22860</xdr:rowOff>
        </xdr:to>
        <xdr:sp macro="" textlink="">
          <xdr:nvSpPr>
            <xdr:cNvPr id="37889" name="Check Box 1" hidden="1">
              <a:extLst>
                <a:ext uri="{63B3BB69-23CF-44E3-9099-C40C66FF867C}">
                  <a14:compatExt spid="_x0000_s37889"/>
                </a:ext>
                <a:ext uri="{FF2B5EF4-FFF2-40B4-BE49-F238E27FC236}">
                  <a16:creationId xmlns:a16="http://schemas.microsoft.com/office/drawing/2014/main" id="{00000000-0008-0000-0000-000001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213360</xdr:colOff>
          <xdr:row>18</xdr:row>
          <xdr:rowOff>7620</xdr:rowOff>
        </xdr:from>
        <xdr:to>
          <xdr:col>2</xdr:col>
          <xdr:colOff>480060</xdr:colOff>
          <xdr:row>18</xdr:row>
          <xdr:rowOff>259080</xdr:rowOff>
        </xdr:to>
        <xdr:sp macro="" textlink="">
          <xdr:nvSpPr>
            <xdr:cNvPr id="37891" name="Check Box 3" hidden="1">
              <a:extLst>
                <a:ext uri="{63B3BB69-23CF-44E3-9099-C40C66FF867C}">
                  <a14:compatExt spid="_x0000_s37891"/>
                </a:ext>
                <a:ext uri="{FF2B5EF4-FFF2-40B4-BE49-F238E27FC236}">
                  <a16:creationId xmlns:a16="http://schemas.microsoft.com/office/drawing/2014/main" id="{00000000-0008-0000-0000-000003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213360</xdr:colOff>
          <xdr:row>19</xdr:row>
          <xdr:rowOff>7620</xdr:rowOff>
        </xdr:from>
        <xdr:to>
          <xdr:col>2</xdr:col>
          <xdr:colOff>480060</xdr:colOff>
          <xdr:row>19</xdr:row>
          <xdr:rowOff>259080</xdr:rowOff>
        </xdr:to>
        <xdr:sp macro="" textlink="">
          <xdr:nvSpPr>
            <xdr:cNvPr id="37892" name="Check Box 4" hidden="1">
              <a:extLst>
                <a:ext uri="{63B3BB69-23CF-44E3-9099-C40C66FF867C}">
                  <a14:compatExt spid="_x0000_s37892"/>
                </a:ext>
                <a:ext uri="{FF2B5EF4-FFF2-40B4-BE49-F238E27FC236}">
                  <a16:creationId xmlns:a16="http://schemas.microsoft.com/office/drawing/2014/main" id="{00000000-0008-0000-0000-000004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213360</xdr:colOff>
          <xdr:row>20</xdr:row>
          <xdr:rowOff>7620</xdr:rowOff>
        </xdr:from>
        <xdr:to>
          <xdr:col>2</xdr:col>
          <xdr:colOff>480060</xdr:colOff>
          <xdr:row>20</xdr:row>
          <xdr:rowOff>259080</xdr:rowOff>
        </xdr:to>
        <xdr:sp macro="" textlink="">
          <xdr:nvSpPr>
            <xdr:cNvPr id="37893" name="Check Box 5" hidden="1">
              <a:extLst>
                <a:ext uri="{63B3BB69-23CF-44E3-9099-C40C66FF867C}">
                  <a14:compatExt spid="_x0000_s37893"/>
                </a:ext>
                <a:ext uri="{FF2B5EF4-FFF2-40B4-BE49-F238E27FC236}">
                  <a16:creationId xmlns:a16="http://schemas.microsoft.com/office/drawing/2014/main" id="{00000000-0008-0000-0000-000005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15</xdr:col>
      <xdr:colOff>601980</xdr:colOff>
      <xdr:row>18</xdr:row>
      <xdr:rowOff>7620</xdr:rowOff>
    </xdr:from>
    <xdr:to>
      <xdr:col>22</xdr:col>
      <xdr:colOff>87629</xdr:colOff>
      <xdr:row>37</xdr:row>
      <xdr:rowOff>53340</xdr:rowOff>
    </xdr:to>
    <xdr:sp macro="" textlink="">
      <xdr:nvSpPr>
        <xdr:cNvPr id="2" name="正方形/長方形 1">
          <a:extLst>
            <a:ext uri="{FF2B5EF4-FFF2-40B4-BE49-F238E27FC236}">
              <a16:creationId xmlns:a16="http://schemas.microsoft.com/office/drawing/2014/main" id="{9B4F21D8-C50E-4A68-97F5-14A758CD8221}"/>
            </a:ext>
          </a:extLst>
        </xdr:cNvPr>
        <xdr:cNvSpPr/>
      </xdr:nvSpPr>
      <xdr:spPr>
        <a:xfrm>
          <a:off x="8153400" y="5135880"/>
          <a:ext cx="3752849" cy="2834640"/>
        </a:xfrm>
        <a:prstGeom prst="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000" b="1">
              <a:solidFill>
                <a:sysClr val="windowText" lastClr="000000"/>
              </a:solidFill>
              <a:effectLst/>
              <a:latin typeface="+mn-ea"/>
              <a:ea typeface="+mn-ea"/>
              <a:cs typeface="+mn-cs"/>
            </a:rPr>
            <a:t>工程登録機能 ：</a:t>
          </a:r>
          <a:r>
            <a:rPr lang="ja-JP" altLang="en-US" sz="1000">
              <a:solidFill>
                <a:sysClr val="windowText" lastClr="000000"/>
              </a:solidFill>
              <a:effectLst/>
              <a:latin typeface="+mn-ea"/>
              <a:ea typeface="+mn-ea"/>
              <a:cs typeface="+mn-cs"/>
            </a:rPr>
            <a:t>食品別に設定した加熱・攪拌時間や加熱温度を含む工程を登録することができる機能。タッチパネル式の表示機等で工程の登録、呼び出しが可能となる。</a:t>
          </a:r>
        </a:p>
        <a:p>
          <a:pPr algn="l"/>
          <a:r>
            <a:rPr lang="ja-JP" altLang="en-US" sz="1000">
              <a:solidFill>
                <a:sysClr val="windowText" lastClr="000000"/>
              </a:solidFill>
              <a:effectLst/>
              <a:latin typeface="+mn-ea"/>
              <a:ea typeface="+mn-ea"/>
              <a:cs typeface="+mn-cs"/>
            </a:rPr>
            <a:t>（本機能が搭載されていない場合は、食品別に加熱・攪拌時間や加熱温度等を都度機器設定する必要がある）</a:t>
          </a:r>
        </a:p>
        <a:p>
          <a:pPr algn="l"/>
          <a:endParaRPr kumimoji="1" lang="en-US" altLang="ja-JP" sz="500">
            <a:solidFill>
              <a:sysClr val="windowText" lastClr="000000"/>
            </a:solidFill>
            <a:effectLst/>
            <a:latin typeface="+mn-ea"/>
            <a:ea typeface="+mn-ea"/>
            <a:cs typeface="+mn-cs"/>
          </a:endParaRPr>
        </a:p>
        <a:p>
          <a:pPr algn="l"/>
          <a:r>
            <a:rPr lang="ja-JP" altLang="en-US" sz="1000" b="1">
              <a:solidFill>
                <a:sysClr val="windowText" lastClr="000000"/>
              </a:solidFill>
              <a:effectLst/>
              <a:latin typeface="+mn-ea"/>
              <a:ea typeface="+mn-ea"/>
              <a:cs typeface="+mn-cs"/>
            </a:rPr>
            <a:t>温度管理機能 ：</a:t>
          </a:r>
          <a:r>
            <a:rPr lang="ja-JP" altLang="en-US" sz="1000" b="0" i="0" u="none" strike="noStrike">
              <a:solidFill>
                <a:sysClr val="windowText" lastClr="000000"/>
              </a:solidFill>
              <a:effectLst/>
              <a:latin typeface="+mn-lt"/>
              <a:ea typeface="+mn-ea"/>
              <a:cs typeface="+mn-cs"/>
            </a:rPr>
            <a:t>加工中の食品温度をセンサーで計測し、数値化・可視化する機能。</a:t>
          </a:r>
        </a:p>
        <a:p>
          <a:pPr algn="l"/>
          <a:r>
            <a:rPr lang="ja-JP" altLang="en-US" sz="1000" b="0" i="0" u="none" strike="noStrike">
              <a:solidFill>
                <a:sysClr val="windowText" lastClr="000000"/>
              </a:solidFill>
              <a:effectLst/>
              <a:latin typeface="+mn-lt"/>
              <a:ea typeface="+mn-ea"/>
              <a:cs typeface="+mn-cs"/>
            </a:rPr>
            <a:t>（本機能を搭載していない製品では、食品加工業務中の温度状態を作業員が目視で確認が必要）</a:t>
          </a:r>
        </a:p>
        <a:p>
          <a:pPr algn="l"/>
          <a:endParaRPr lang="en-US" altLang="ja-JP" sz="500" b="0" i="0" u="none" strike="noStrike">
            <a:solidFill>
              <a:sysClr val="windowText" lastClr="000000"/>
            </a:solidFill>
            <a:effectLst/>
            <a:latin typeface="+mn-lt"/>
            <a:ea typeface="+mn-ea"/>
            <a:cs typeface="+mn-cs"/>
          </a:endParaRPr>
        </a:p>
        <a:p>
          <a:pPr algn="l"/>
          <a:r>
            <a:rPr lang="ja-JP" altLang="en-US" sz="1000" b="1" i="0" u="none" strike="noStrike">
              <a:solidFill>
                <a:sysClr val="windowText" lastClr="000000"/>
              </a:solidFill>
              <a:effectLst/>
              <a:latin typeface="+mn-lt"/>
              <a:ea typeface="+mn-ea"/>
              <a:cs typeface="+mn-cs"/>
            </a:rPr>
            <a:t>比重管理機能 ：</a:t>
          </a:r>
          <a:r>
            <a:rPr lang="ja-JP" altLang="en-US" sz="1000" b="0" i="0" u="none" strike="noStrike">
              <a:solidFill>
                <a:sysClr val="windowText" lastClr="000000"/>
              </a:solidFill>
              <a:effectLst/>
              <a:latin typeface="+mn-lt"/>
              <a:ea typeface="+mn-ea"/>
              <a:cs typeface="+mn-cs"/>
            </a:rPr>
            <a:t>加工中の食品の比重をセンサーで計測し、数値化・可視化する機能。</a:t>
          </a:r>
        </a:p>
        <a:p>
          <a:pPr algn="l"/>
          <a:r>
            <a:rPr lang="ja-JP" altLang="en-US" sz="1000" b="0" i="0" u="none" strike="noStrike">
              <a:solidFill>
                <a:sysClr val="windowText" lastClr="000000"/>
              </a:solidFill>
              <a:effectLst/>
              <a:latin typeface="+mn-lt"/>
              <a:ea typeface="+mn-ea"/>
              <a:cs typeface="+mn-cs"/>
            </a:rPr>
            <a:t>（当該機能を搭載していない製品では、食品加工業務中の比重状態を作業員が目視、接触で確認が必要）</a:t>
          </a:r>
        </a:p>
        <a:p>
          <a:pPr algn="l"/>
          <a:endParaRPr lang="en-US" altLang="ja-JP" sz="1000" b="0" i="0" u="none" strike="noStrike">
            <a:solidFill>
              <a:sysClr val="windowText" lastClr="000000"/>
            </a:solidFill>
            <a:effectLst/>
            <a:latin typeface="+mn-lt"/>
            <a:ea typeface="+mn-ea"/>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28F6E-47FA-42AD-8FA1-37B752D5197E}">
  <sheetPr codeName="Sheet1"/>
  <dimension ref="B1:P45"/>
  <sheetViews>
    <sheetView showGridLines="0" tabSelected="1" view="pageBreakPreview" zoomScaleNormal="100" zoomScaleSheetLayoutView="100" workbookViewId="0"/>
  </sheetViews>
  <sheetFormatPr defaultColWidth="8.88671875" defaultRowHeight="13.2" x14ac:dyDescent="0.2"/>
  <cols>
    <col min="1" max="1" width="1.33203125" customWidth="1"/>
    <col min="2" max="2" width="7.44140625" customWidth="1"/>
    <col min="4" max="4" width="19.109375" customWidth="1"/>
    <col min="10" max="10" width="9.6640625" customWidth="1"/>
    <col min="11" max="11" width="8.6640625" customWidth="1"/>
    <col min="12" max="12" width="1.6640625" customWidth="1"/>
    <col min="13" max="13" width="12.44140625" style="5" hidden="1" customWidth="1"/>
    <col min="14" max="14" width="8.88671875" hidden="1" customWidth="1"/>
  </cols>
  <sheetData>
    <row r="1" spans="2:16" x14ac:dyDescent="0.2">
      <c r="B1" t="s">
        <v>2</v>
      </c>
      <c r="M1"/>
      <c r="P1" t="s">
        <v>40</v>
      </c>
    </row>
    <row r="2" spans="2:16" ht="23.7" customHeight="1" x14ac:dyDescent="0.2">
      <c r="B2" s="4"/>
      <c r="C2" s="78" t="s">
        <v>17</v>
      </c>
      <c r="D2" s="78"/>
      <c r="E2" s="78"/>
      <c r="F2" s="78"/>
      <c r="G2" s="78"/>
      <c r="H2" s="78"/>
      <c r="I2" s="78"/>
      <c r="J2" s="78"/>
      <c r="K2" s="4"/>
      <c r="M2"/>
    </row>
    <row r="3" spans="2:16" ht="45" customHeight="1" x14ac:dyDescent="0.2">
      <c r="C3" s="79" t="s">
        <v>18</v>
      </c>
      <c r="D3" s="80"/>
      <c r="E3" s="80"/>
      <c r="F3" s="80"/>
      <c r="G3" s="80"/>
      <c r="H3" s="80"/>
      <c r="I3" s="80"/>
      <c r="J3" s="80"/>
      <c r="M3"/>
    </row>
    <row r="4" spans="2:16" ht="17.7" customHeight="1" x14ac:dyDescent="0.2">
      <c r="B4" t="s">
        <v>3</v>
      </c>
    </row>
    <row r="5" spans="2:16" ht="17.7" customHeight="1" x14ac:dyDescent="0.2">
      <c r="C5" s="91" t="s">
        <v>0</v>
      </c>
      <c r="D5" s="92"/>
      <c r="E5" s="93" t="s">
        <v>46</v>
      </c>
      <c r="F5" s="94"/>
      <c r="G5" s="94"/>
      <c r="H5" s="94"/>
      <c r="I5" s="94"/>
      <c r="J5" s="95"/>
    </row>
    <row r="6" spans="2:16" ht="17.7" customHeight="1" x14ac:dyDescent="0.2">
      <c r="C6" s="91" t="s">
        <v>1</v>
      </c>
      <c r="D6" s="92"/>
      <c r="E6" s="96" t="str">
        <f>業種データ!K5</f>
        <v>宿泊業</v>
      </c>
      <c r="F6" s="97"/>
      <c r="G6" s="97"/>
      <c r="H6" s="97"/>
      <c r="I6" s="97"/>
      <c r="J6" s="98"/>
    </row>
    <row r="7" spans="2:16" ht="17.7" customHeight="1" x14ac:dyDescent="0.2">
      <c r="M7" s="19" t="s">
        <v>15</v>
      </c>
    </row>
    <row r="8" spans="2:16" ht="17.7" customHeight="1" x14ac:dyDescent="0.2">
      <c r="B8" t="s">
        <v>4</v>
      </c>
      <c r="M8" s="19"/>
    </row>
    <row r="9" spans="2:16" ht="17.7" customHeight="1" x14ac:dyDescent="0.2">
      <c r="C9" s="81" t="s">
        <v>5</v>
      </c>
      <c r="D9" s="82"/>
      <c r="E9" s="83"/>
      <c r="F9" s="84"/>
      <c r="G9" s="84"/>
      <c r="H9" s="84"/>
      <c r="I9" s="84"/>
      <c r="J9" s="85"/>
      <c r="M9" s="19" t="s">
        <v>16</v>
      </c>
    </row>
    <row r="10" spans="2:16" ht="17.7" customHeight="1" x14ac:dyDescent="0.2">
      <c r="M10" s="19"/>
    </row>
    <row r="11" spans="2:16" ht="17.7" customHeight="1" x14ac:dyDescent="0.2">
      <c r="B11" t="s">
        <v>6</v>
      </c>
      <c r="M11" s="19"/>
    </row>
    <row r="12" spans="2:16" ht="17.7" customHeight="1" x14ac:dyDescent="0.2">
      <c r="C12" s="81" t="s">
        <v>7</v>
      </c>
      <c r="D12" s="82"/>
      <c r="E12" s="83"/>
      <c r="F12" s="84"/>
      <c r="G12" s="84"/>
      <c r="H12" s="84"/>
      <c r="I12" s="84"/>
      <c r="J12" s="85"/>
      <c r="M12" s="19" t="s">
        <v>16</v>
      </c>
    </row>
    <row r="13" spans="2:16" ht="17.7" customHeight="1" x14ac:dyDescent="0.2">
      <c r="M13" s="19"/>
    </row>
    <row r="14" spans="2:16" ht="17.7" customHeight="1" x14ac:dyDescent="0.2">
      <c r="B14" t="s">
        <v>8</v>
      </c>
      <c r="M14" s="19"/>
    </row>
    <row r="15" spans="2:16" ht="68.400000000000006" customHeight="1" x14ac:dyDescent="0.2">
      <c r="C15" s="86" t="s">
        <v>12</v>
      </c>
      <c r="D15" s="87"/>
      <c r="E15" s="88"/>
      <c r="F15" s="89"/>
      <c r="G15" s="89"/>
      <c r="H15" s="89"/>
      <c r="I15" s="89"/>
      <c r="J15" s="90"/>
      <c r="M15" s="5" t="s">
        <v>20</v>
      </c>
    </row>
    <row r="16" spans="2:16" ht="17.7" customHeight="1" x14ac:dyDescent="0.2">
      <c r="D16" s="6"/>
      <c r="M16" s="19"/>
    </row>
    <row r="17" spans="2:14" ht="17.7" customHeight="1" x14ac:dyDescent="0.2">
      <c r="B17" t="s">
        <v>34</v>
      </c>
      <c r="D17" s="6"/>
      <c r="M17" s="19"/>
    </row>
    <row r="18" spans="2:14" ht="27.6" customHeight="1" x14ac:dyDescent="0.2">
      <c r="C18" s="66" t="s">
        <v>45</v>
      </c>
      <c r="D18" s="66"/>
      <c r="E18" s="66"/>
      <c r="F18" s="66"/>
      <c r="G18" s="66"/>
      <c r="H18" s="66"/>
      <c r="I18" s="66"/>
      <c r="J18" s="66"/>
      <c r="M18" s="19"/>
    </row>
    <row r="19" spans="2:14" ht="21.45" customHeight="1" x14ac:dyDescent="0.2">
      <c r="B19" s="7"/>
      <c r="C19" s="53"/>
      <c r="D19" s="65" t="str">
        <f>業種データ!C17</f>
        <v>工程登録機能</v>
      </c>
      <c r="E19" s="65"/>
      <c r="F19" s="65"/>
      <c r="G19" s="65"/>
      <c r="H19" s="65"/>
      <c r="I19" s="65"/>
      <c r="J19" s="65"/>
      <c r="K19" s="52"/>
      <c r="M19" s="2" t="b">
        <v>0</v>
      </c>
      <c r="N19" s="54" t="b">
        <f>IF(AND(D19&lt;&gt;"",M19=TRUE),TRUE,FALSE)</f>
        <v>0</v>
      </c>
    </row>
    <row r="20" spans="2:14" ht="21.45" customHeight="1" x14ac:dyDescent="0.2">
      <c r="B20" s="7"/>
      <c r="C20" s="53"/>
      <c r="D20" s="65" t="str">
        <f>業種データ!C18</f>
        <v>温度管理機能</v>
      </c>
      <c r="E20" s="65"/>
      <c r="F20" s="65"/>
      <c r="G20" s="65"/>
      <c r="H20" s="65"/>
      <c r="I20" s="65"/>
      <c r="J20" s="65"/>
      <c r="K20" s="52"/>
      <c r="M20" s="2" t="b">
        <v>0</v>
      </c>
      <c r="N20" s="54" t="b">
        <f t="shared" ref="N20:N21" si="0">IF(AND(D20&lt;&gt;"",M20=TRUE),TRUE,FALSE)</f>
        <v>0</v>
      </c>
    </row>
    <row r="21" spans="2:14" ht="21.45" customHeight="1" x14ac:dyDescent="0.2">
      <c r="B21" s="7"/>
      <c r="C21" s="53"/>
      <c r="D21" s="65" t="str">
        <f>業種データ!C19</f>
        <v>比重管理機能</v>
      </c>
      <c r="E21" s="65"/>
      <c r="F21" s="65"/>
      <c r="G21" s="65"/>
      <c r="H21" s="65"/>
      <c r="I21" s="65"/>
      <c r="J21" s="65"/>
      <c r="K21" s="52"/>
      <c r="M21" s="2" t="b">
        <v>0</v>
      </c>
      <c r="N21" s="54" t="b">
        <f t="shared" si="0"/>
        <v>0</v>
      </c>
    </row>
    <row r="22" spans="2:14" ht="21.45" hidden="1" customHeight="1" x14ac:dyDescent="0.2">
      <c r="B22" s="7"/>
      <c r="C22" s="53"/>
      <c r="D22" s="67" t="str">
        <f>業種データ!C20</f>
        <v/>
      </c>
      <c r="E22" s="67"/>
      <c r="F22" s="68"/>
      <c r="G22" s="9"/>
      <c r="H22" s="52"/>
      <c r="I22" s="52"/>
      <c r="J22" s="52"/>
      <c r="K22" s="52"/>
    </row>
    <row r="23" spans="2:14" ht="21.45" hidden="1" customHeight="1" x14ac:dyDescent="0.2">
      <c r="B23" s="7"/>
      <c r="C23" s="53"/>
      <c r="D23" s="63" t="str">
        <f>業種データ!C21</f>
        <v/>
      </c>
      <c r="E23" s="63"/>
      <c r="F23" s="64"/>
      <c r="G23" s="9"/>
      <c r="H23" s="52"/>
      <c r="I23" s="52"/>
      <c r="J23" s="52"/>
      <c r="K23" s="52"/>
    </row>
    <row r="24" spans="2:14" ht="21.45" hidden="1" customHeight="1" x14ac:dyDescent="0.2">
      <c r="B24" s="7"/>
      <c r="C24" s="53"/>
      <c r="D24" s="63" t="str">
        <f>業種データ!C22</f>
        <v/>
      </c>
      <c r="E24" s="63"/>
      <c r="F24" s="64"/>
      <c r="G24" s="9"/>
      <c r="H24" s="52"/>
      <c r="I24" s="52"/>
      <c r="J24" s="52"/>
      <c r="K24" s="52"/>
    </row>
    <row r="25" spans="2:14" ht="21.45" hidden="1" customHeight="1" x14ac:dyDescent="0.2">
      <c r="B25" s="7"/>
      <c r="C25" s="53"/>
      <c r="D25" s="63" t="str">
        <f>業種データ!C23</f>
        <v/>
      </c>
      <c r="E25" s="63"/>
      <c r="F25" s="64"/>
      <c r="G25" s="9"/>
      <c r="H25" s="52"/>
      <c r="I25" s="52"/>
      <c r="J25" s="52"/>
      <c r="K25" s="52"/>
    </row>
    <row r="26" spans="2:14" ht="21.45" hidden="1" customHeight="1" x14ac:dyDescent="0.2">
      <c r="B26" s="7"/>
      <c r="C26" s="53"/>
      <c r="D26" s="63" t="str">
        <f>業種データ!C24</f>
        <v/>
      </c>
      <c r="E26" s="63"/>
      <c r="F26" s="64"/>
      <c r="G26" s="9"/>
      <c r="H26" s="52"/>
      <c r="I26" s="52"/>
      <c r="J26" s="52"/>
      <c r="K26" s="52"/>
    </row>
    <row r="27" spans="2:14" ht="21.45" hidden="1" customHeight="1" x14ac:dyDescent="0.2">
      <c r="B27" s="7"/>
      <c r="C27" s="53"/>
      <c r="D27" s="63" t="str">
        <f>業種データ!C25</f>
        <v/>
      </c>
      <c r="E27" s="63"/>
      <c r="F27" s="64"/>
      <c r="G27" s="9"/>
      <c r="H27" s="52"/>
      <c r="I27" s="52"/>
      <c r="J27" s="52"/>
      <c r="K27" s="52"/>
    </row>
    <row r="28" spans="2:14" ht="21.45" hidden="1" customHeight="1" x14ac:dyDescent="0.2">
      <c r="B28" s="7"/>
      <c r="C28" s="53"/>
      <c r="D28" s="63" t="str">
        <f>業種データ!C26</f>
        <v/>
      </c>
      <c r="E28" s="63"/>
      <c r="F28" s="64"/>
      <c r="G28" s="9"/>
      <c r="H28" s="52"/>
      <c r="I28" s="52"/>
      <c r="J28" s="52"/>
      <c r="K28" s="52"/>
    </row>
    <row r="29" spans="2:14" ht="17.7" customHeight="1" x14ac:dyDescent="0.2">
      <c r="B29" s="7"/>
      <c r="C29" s="10"/>
      <c r="D29" s="10"/>
      <c r="E29" s="3"/>
      <c r="F29" s="3"/>
      <c r="G29" s="8"/>
      <c r="H29" s="1"/>
      <c r="J29" s="1"/>
    </row>
    <row r="30" spans="2:14" ht="17.7" customHeight="1" x14ac:dyDescent="0.2">
      <c r="B30" s="7"/>
      <c r="C30" s="77" t="s">
        <v>35</v>
      </c>
      <c r="D30" s="77"/>
      <c r="E30" s="77"/>
      <c r="F30" s="77"/>
      <c r="G30" s="77"/>
      <c r="H30" s="77"/>
      <c r="I30" s="77"/>
      <c r="J30" s="77"/>
    </row>
    <row r="31" spans="2:14" ht="17.399999999999999" customHeight="1" x14ac:dyDescent="0.2">
      <c r="B31" s="7"/>
      <c r="C31" s="77" t="s">
        <v>38</v>
      </c>
      <c r="D31" s="77"/>
      <c r="E31" s="77"/>
      <c r="F31" s="77"/>
      <c r="G31" s="77"/>
      <c r="H31" s="77"/>
      <c r="I31" s="77"/>
      <c r="J31" s="77"/>
    </row>
    <row r="32" spans="2:14" ht="17.399999999999999" customHeight="1" x14ac:dyDescent="0.2">
      <c r="B32" s="7"/>
      <c r="C32" s="77" t="s">
        <v>39</v>
      </c>
      <c r="D32" s="77"/>
      <c r="E32" s="77"/>
      <c r="F32" s="77"/>
      <c r="G32" s="77"/>
      <c r="H32" s="77"/>
      <c r="I32" s="77"/>
      <c r="J32" s="77"/>
    </row>
    <row r="33" spans="2:14" ht="17.7" customHeight="1" x14ac:dyDescent="0.2">
      <c r="B33" s="7"/>
      <c r="C33" s="77" t="s">
        <v>36</v>
      </c>
      <c r="D33" s="77"/>
      <c r="E33" s="77"/>
      <c r="F33" s="77"/>
      <c r="G33" s="77"/>
      <c r="H33" s="77"/>
      <c r="I33" s="77"/>
      <c r="J33" s="77"/>
    </row>
    <row r="34" spans="2:14" ht="17.7" customHeight="1" x14ac:dyDescent="0.2">
      <c r="B34" s="7"/>
      <c r="C34" s="77" t="s">
        <v>37</v>
      </c>
      <c r="D34" s="77"/>
      <c r="E34" s="77"/>
      <c r="F34" s="77"/>
      <c r="G34" s="77"/>
      <c r="H34" s="77"/>
      <c r="I34" s="77"/>
      <c r="J34" s="77"/>
    </row>
    <row r="35" spans="2:14" ht="17.7" customHeight="1" x14ac:dyDescent="0.2">
      <c r="B35" s="7"/>
      <c r="C35" s="10"/>
      <c r="D35" s="10"/>
      <c r="E35" s="3"/>
      <c r="F35" s="3"/>
      <c r="G35" s="8"/>
      <c r="H35" s="1"/>
      <c r="J35" s="1"/>
    </row>
    <row r="36" spans="2:14" ht="17.7" customHeight="1" x14ac:dyDescent="0.2">
      <c r="B36" t="s">
        <v>9</v>
      </c>
    </row>
    <row r="37" spans="2:14" ht="17.7" customHeight="1" x14ac:dyDescent="0.2">
      <c r="C37" s="11"/>
      <c r="D37" s="74" t="s">
        <v>11</v>
      </c>
      <c r="E37" s="75"/>
      <c r="F37" s="75"/>
      <c r="G37" s="75"/>
      <c r="H37" s="75"/>
      <c r="I37" s="75"/>
      <c r="J37" s="76"/>
      <c r="K37" s="12"/>
      <c r="M37" s="2" t="b">
        <v>0</v>
      </c>
    </row>
    <row r="38" spans="2:14" ht="17.7" customHeight="1" x14ac:dyDescent="0.2">
      <c r="B38" s="7"/>
    </row>
    <row r="39" spans="2:14" ht="17.7" customHeight="1" thickBot="1" x14ac:dyDescent="0.25">
      <c r="B39" s="13" t="s">
        <v>14</v>
      </c>
      <c r="M39" s="5" t="s">
        <v>29</v>
      </c>
      <c r="N39" s="54" t="s">
        <v>41</v>
      </c>
    </row>
    <row r="40" spans="2:14" ht="17.7" customHeight="1" thickBot="1" x14ac:dyDescent="0.25">
      <c r="C40" s="69" t="s">
        <v>10</v>
      </c>
      <c r="D40" s="70"/>
      <c r="E40" s="71" t="str">
        <f>E45</f>
        <v>判定中（すべての項目に入力してください。）</v>
      </c>
      <c r="F40" s="72"/>
      <c r="G40" s="72"/>
      <c r="H40" s="72"/>
      <c r="I40" s="73"/>
      <c r="M40" s="14">
        <f>COUNTA(E9,E12,E15)+N(M37)</f>
        <v>0</v>
      </c>
      <c r="N40" s="5">
        <f>COUNTIF(N19:N21,"=true")</f>
        <v>0</v>
      </c>
    </row>
    <row r="41" spans="2:14" ht="17.7" customHeight="1" x14ac:dyDescent="0.2">
      <c r="C41" s="15"/>
      <c r="M41" s="16" t="s">
        <v>42</v>
      </c>
    </row>
    <row r="42" spans="2:14" ht="17.7" customHeight="1" x14ac:dyDescent="0.2">
      <c r="M42" s="17" t="s">
        <v>43</v>
      </c>
    </row>
    <row r="43" spans="2:14" x14ac:dyDescent="0.2">
      <c r="M43" s="17" t="s">
        <v>44</v>
      </c>
    </row>
    <row r="45" spans="2:14" hidden="1" x14ac:dyDescent="0.2">
      <c r="B45" s="47"/>
      <c r="C45" s="47"/>
      <c r="D45" s="47"/>
      <c r="E45" s="47" t="str">
        <f>IF(M40&lt;4,"判定中（すべての項目に入力してください。）",IF(COUNTIF(導入環境,"1*")=1,"良",IF(AND(COUNTIF(導入環境,"2*")=1,0&lt;N40),"良","導入製品・導入計画の見直しが必要")))</f>
        <v>判定中（すべての項目に入力してください。）</v>
      </c>
      <c r="F45" s="47"/>
      <c r="G45" s="47"/>
      <c r="H45" s="47"/>
      <c r="I45" s="47"/>
      <c r="J45" s="47"/>
      <c r="K45" s="47"/>
      <c r="M45" s="46" t="s">
        <v>13</v>
      </c>
    </row>
  </sheetData>
  <sheetProtection algorithmName="SHA-512" hashValue="IrgENf/CUA+OvqzSWlZ3guG/5zuuYVPy8xeiYcZoNAuiwfhKO9C1L63tR9OgT8WkoTll5u27o0OfnD7lUYkz3g==" saltValue="f+BjP+k5Gj5Uw5bOayqKqA==" spinCount="100000" sheet="1" objects="1" scenarios="1"/>
  <mergeCells count="31">
    <mergeCell ref="C2:J2"/>
    <mergeCell ref="C3:J3"/>
    <mergeCell ref="C12:D12"/>
    <mergeCell ref="E12:J12"/>
    <mergeCell ref="C15:D15"/>
    <mergeCell ref="E15:J15"/>
    <mergeCell ref="C9:D9"/>
    <mergeCell ref="E9:J9"/>
    <mergeCell ref="C5:D5"/>
    <mergeCell ref="E5:J5"/>
    <mergeCell ref="C6:D6"/>
    <mergeCell ref="E6:J6"/>
    <mergeCell ref="C40:D40"/>
    <mergeCell ref="E40:I40"/>
    <mergeCell ref="D37:J37"/>
    <mergeCell ref="D28:F28"/>
    <mergeCell ref="C30:J30"/>
    <mergeCell ref="C31:J31"/>
    <mergeCell ref="C33:J33"/>
    <mergeCell ref="C34:J34"/>
    <mergeCell ref="C32:J32"/>
    <mergeCell ref="D27:F27"/>
    <mergeCell ref="D19:J19"/>
    <mergeCell ref="D20:J20"/>
    <mergeCell ref="D21:J21"/>
    <mergeCell ref="C18:J18"/>
    <mergeCell ref="D22:F22"/>
    <mergeCell ref="D23:F23"/>
    <mergeCell ref="D24:F24"/>
    <mergeCell ref="D25:F25"/>
    <mergeCell ref="D26:F26"/>
  </mergeCells>
  <phoneticPr fontId="1"/>
  <conditionalFormatting sqref="C19:J19">
    <cfRule type="expression" dxfId="6" priority="3">
      <formula>$D$19=""</formula>
    </cfRule>
  </conditionalFormatting>
  <conditionalFormatting sqref="C19:J21">
    <cfRule type="expression" dxfId="5" priority="4">
      <formula>OR(導入環境="",COUNTIF(導入環境,"1*")=1)</formula>
    </cfRule>
  </conditionalFormatting>
  <conditionalFormatting sqref="C20:J20">
    <cfRule type="expression" dxfId="4" priority="2">
      <formula>$D$20=""</formula>
    </cfRule>
  </conditionalFormatting>
  <conditionalFormatting sqref="C21:J21">
    <cfRule type="expression" dxfId="3" priority="1">
      <formula>$D$21=""</formula>
    </cfRule>
  </conditionalFormatting>
  <conditionalFormatting sqref="E40:I40">
    <cfRule type="expression" dxfId="2" priority="5">
      <formula>$E$40="判定中（すべての項目に入力してください。）"</formula>
    </cfRule>
    <cfRule type="expression" dxfId="1" priority="6">
      <formula>$E$40="導入製品・導入計画の見直しが必要"</formula>
    </cfRule>
    <cfRule type="expression" dxfId="0" priority="7">
      <formula>$E$40="良"</formula>
    </cfRule>
  </conditionalFormatting>
  <pageMargins left="0.7" right="0.7" top="0.75" bottom="0.75" header="0.3" footer="0.3"/>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7889" r:id="rId4" name="Check Box 1">
              <controlPr locked="0" defaultSize="0" autoFill="0" autoLine="0" autoPict="0">
                <anchor moveWithCells="1">
                  <from>
                    <xdr:col>2</xdr:col>
                    <xdr:colOff>236220</xdr:colOff>
                    <xdr:row>35</xdr:row>
                    <xdr:rowOff>213360</xdr:rowOff>
                  </from>
                  <to>
                    <xdr:col>2</xdr:col>
                    <xdr:colOff>502920</xdr:colOff>
                    <xdr:row>37</xdr:row>
                    <xdr:rowOff>22860</xdr:rowOff>
                  </to>
                </anchor>
              </controlPr>
            </control>
          </mc:Choice>
        </mc:AlternateContent>
        <mc:AlternateContent xmlns:mc="http://schemas.openxmlformats.org/markup-compatibility/2006">
          <mc:Choice Requires="x14">
            <control shapeId="37891" r:id="rId5" name="Check Box 3">
              <controlPr locked="0" defaultSize="0" autoFill="0" autoLine="0" autoPict="0">
                <anchor moveWithCells="1">
                  <from>
                    <xdr:col>2</xdr:col>
                    <xdr:colOff>213360</xdr:colOff>
                    <xdr:row>18</xdr:row>
                    <xdr:rowOff>7620</xdr:rowOff>
                  </from>
                  <to>
                    <xdr:col>2</xdr:col>
                    <xdr:colOff>480060</xdr:colOff>
                    <xdr:row>18</xdr:row>
                    <xdr:rowOff>259080</xdr:rowOff>
                  </to>
                </anchor>
              </controlPr>
            </control>
          </mc:Choice>
        </mc:AlternateContent>
        <mc:AlternateContent xmlns:mc="http://schemas.openxmlformats.org/markup-compatibility/2006">
          <mc:Choice Requires="x14">
            <control shapeId="37892" r:id="rId6" name="Check Box 4">
              <controlPr locked="0" defaultSize="0" autoFill="0" autoLine="0" autoPict="0">
                <anchor moveWithCells="1">
                  <from>
                    <xdr:col>2</xdr:col>
                    <xdr:colOff>213360</xdr:colOff>
                    <xdr:row>19</xdr:row>
                    <xdr:rowOff>7620</xdr:rowOff>
                  </from>
                  <to>
                    <xdr:col>2</xdr:col>
                    <xdr:colOff>480060</xdr:colOff>
                    <xdr:row>19</xdr:row>
                    <xdr:rowOff>259080</xdr:rowOff>
                  </to>
                </anchor>
              </controlPr>
            </control>
          </mc:Choice>
        </mc:AlternateContent>
        <mc:AlternateContent xmlns:mc="http://schemas.openxmlformats.org/markup-compatibility/2006">
          <mc:Choice Requires="x14">
            <control shapeId="37893" r:id="rId7" name="Check Box 5">
              <controlPr locked="0" defaultSize="0" autoFill="0" autoLine="0" autoPict="0">
                <anchor moveWithCells="1">
                  <from>
                    <xdr:col>2</xdr:col>
                    <xdr:colOff>213360</xdr:colOff>
                    <xdr:row>20</xdr:row>
                    <xdr:rowOff>7620</xdr:rowOff>
                  </from>
                  <to>
                    <xdr:col>2</xdr:col>
                    <xdr:colOff>480060</xdr:colOff>
                    <xdr:row>20</xdr:row>
                    <xdr:rowOff>259080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E2255B8B-EAC7-4BC2-AFA8-8DBCCA3298E9}">
          <x14:formula1>
            <xm:f>OFFSET(業種データ!C11,,,,5-COUNTBLANK(業種データ!C11:G11))</xm:f>
          </x14:formula1>
          <xm:sqref>E15:J15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8896F-0B80-4E94-A2E1-29DC9A7DF5F0}">
  <sheetPr codeName="Sheet3"/>
  <dimension ref="A2:CG33"/>
  <sheetViews>
    <sheetView showGridLines="0" topLeftCell="J1" zoomScaleNormal="100" workbookViewId="0"/>
  </sheetViews>
  <sheetFormatPr defaultColWidth="8.88671875" defaultRowHeight="13.2" x14ac:dyDescent="0.2"/>
  <cols>
    <col min="1" max="1" width="18.33203125" style="18" hidden="1" customWidth="1"/>
    <col min="2" max="2" width="8.88671875" style="18" hidden="1" customWidth="1"/>
    <col min="3" max="7" width="23.44140625" style="18" hidden="1" customWidth="1"/>
    <col min="8" max="9" width="27.6640625" style="18" hidden="1" customWidth="1"/>
    <col min="10" max="10" width="6.33203125" style="18" customWidth="1"/>
    <col min="11" max="90" width="39" style="18" customWidth="1"/>
    <col min="91" max="16384" width="8.88671875" style="18"/>
  </cols>
  <sheetData>
    <row r="2" spans="1:85" x14ac:dyDescent="0.2">
      <c r="K2" s="36"/>
      <c r="L2" s="18" t="s">
        <v>21</v>
      </c>
      <c r="M2" s="35"/>
      <c r="N2" s="18" t="s">
        <v>30</v>
      </c>
      <c r="O2" s="45"/>
      <c r="P2" s="18" t="s">
        <v>31</v>
      </c>
    </row>
    <row r="4" spans="1:85" ht="17.7" customHeight="1" thickBot="1" x14ac:dyDescent="0.25"/>
    <row r="5" spans="1:85" ht="17.399999999999999" customHeight="1" x14ac:dyDescent="0.2">
      <c r="A5" s="105" t="s">
        <v>22</v>
      </c>
      <c r="B5" s="105"/>
      <c r="K5" s="41" t="s">
        <v>51</v>
      </c>
      <c r="L5" s="30" t="s">
        <v>47</v>
      </c>
      <c r="M5" s="31" t="s">
        <v>48</v>
      </c>
      <c r="N5" s="31" t="s">
        <v>49</v>
      </c>
      <c r="O5" s="31" t="s">
        <v>50</v>
      </c>
      <c r="P5" s="31" t="s">
        <v>51</v>
      </c>
      <c r="Q5" s="31"/>
      <c r="R5" s="31"/>
      <c r="S5" s="31"/>
      <c r="T5" s="31"/>
      <c r="U5" s="31"/>
      <c r="V5" s="31"/>
      <c r="W5" s="31"/>
      <c r="X5" s="31"/>
      <c r="Y5" s="31"/>
      <c r="Z5" s="31"/>
      <c r="AA5" s="29"/>
      <c r="AB5" s="29"/>
      <c r="AC5" s="29"/>
      <c r="AD5" s="29"/>
      <c r="AE5" s="29"/>
    </row>
    <row r="6" spans="1:85" ht="17.7" customHeight="1" thickBot="1" x14ac:dyDescent="0.25">
      <c r="K6" s="38">
        <f>HLOOKUP(K5,L5:AE6,2,FALSE)</f>
        <v>5</v>
      </c>
      <c r="L6" s="42">
        <f>IF(L5&lt;&gt;"",COLUMN()-11,"")</f>
        <v>1</v>
      </c>
      <c r="M6" s="43">
        <f t="shared" ref="M6:Z6" si="0">IF(M5&lt;&gt;"",COLUMN()-11,"")</f>
        <v>2</v>
      </c>
      <c r="N6" s="43">
        <f t="shared" si="0"/>
        <v>3</v>
      </c>
      <c r="O6" s="43">
        <f t="shared" si="0"/>
        <v>4</v>
      </c>
      <c r="P6" s="43">
        <f t="shared" si="0"/>
        <v>5</v>
      </c>
      <c r="Q6" s="43" t="str">
        <f t="shared" si="0"/>
        <v/>
      </c>
      <c r="R6" s="43" t="str">
        <f t="shared" si="0"/>
        <v/>
      </c>
      <c r="S6" s="43" t="str">
        <f t="shared" si="0"/>
        <v/>
      </c>
      <c r="T6" s="43" t="str">
        <f t="shared" si="0"/>
        <v/>
      </c>
      <c r="U6" s="44" t="str">
        <f t="shared" si="0"/>
        <v/>
      </c>
      <c r="V6" s="44" t="str">
        <f t="shared" si="0"/>
        <v/>
      </c>
      <c r="W6" s="44" t="str">
        <f t="shared" si="0"/>
        <v/>
      </c>
      <c r="X6" s="44" t="str">
        <f t="shared" si="0"/>
        <v/>
      </c>
      <c r="Y6" s="44" t="str">
        <f t="shared" si="0"/>
        <v/>
      </c>
      <c r="Z6" s="44" t="str">
        <f t="shared" si="0"/>
        <v/>
      </c>
    </row>
    <row r="7" spans="1:85" ht="17.7" customHeight="1" x14ac:dyDescent="0.2"/>
    <row r="8" spans="1:85" ht="17.7" customHeight="1" thickBot="1" x14ac:dyDescent="0.25"/>
    <row r="9" spans="1:85" ht="30.6" customHeight="1" thickBot="1" x14ac:dyDescent="0.25">
      <c r="A9" s="107" t="s">
        <v>23</v>
      </c>
      <c r="B9" s="108"/>
      <c r="C9" s="102" t="str">
        <f>K$5 &amp; " - " &amp; K$6</f>
        <v>宿泊業 - 5</v>
      </c>
      <c r="D9" s="103"/>
      <c r="E9" s="103"/>
      <c r="F9" s="103"/>
      <c r="G9" s="104"/>
      <c r="K9" s="99" t="str">
        <f>L5 &amp; " - " &amp; L$6</f>
        <v>製造業 - 1</v>
      </c>
      <c r="L9" s="100"/>
      <c r="M9" s="100"/>
      <c r="N9" s="100"/>
      <c r="O9" s="101"/>
      <c r="P9" s="102" t="str">
        <f>M5 &amp; " - " &amp; M$6</f>
        <v>卸売業 - 2</v>
      </c>
      <c r="Q9" s="103"/>
      <c r="R9" s="103"/>
      <c r="S9" s="103"/>
      <c r="T9" s="104"/>
      <c r="U9" s="99" t="str">
        <f>N5 &amp; " - " &amp; N$6</f>
        <v>小売業 - 3</v>
      </c>
      <c r="V9" s="100"/>
      <c r="W9" s="100"/>
      <c r="X9" s="100"/>
      <c r="Y9" s="101"/>
      <c r="Z9" s="102" t="str">
        <f>O5 &amp; " - " &amp; O$6</f>
        <v>飲食サービス業 - 4</v>
      </c>
      <c r="AA9" s="103"/>
      <c r="AB9" s="103"/>
      <c r="AC9" s="103"/>
      <c r="AD9" s="104"/>
      <c r="AE9" s="99" t="str">
        <f>P5 &amp; " - " &amp; P$6</f>
        <v>宿泊業 - 5</v>
      </c>
      <c r="AF9" s="100"/>
      <c r="AG9" s="100"/>
      <c r="AH9" s="100"/>
      <c r="AI9" s="101"/>
      <c r="AJ9" s="102" t="str">
        <f>Q5 &amp; " - " &amp; Q$6</f>
        <v xml:space="preserve"> - </v>
      </c>
      <c r="AK9" s="103"/>
      <c r="AL9" s="103"/>
      <c r="AM9" s="103"/>
      <c r="AN9" s="104"/>
      <c r="AO9" s="99" t="str">
        <f>R5 &amp; " - " &amp; R$6</f>
        <v xml:space="preserve"> - </v>
      </c>
      <c r="AP9" s="100"/>
      <c r="AQ9" s="100"/>
      <c r="AR9" s="100"/>
      <c r="AS9" s="101"/>
      <c r="AT9" s="102" t="str">
        <f>S5 &amp; " - " &amp; S$6</f>
        <v xml:space="preserve"> - </v>
      </c>
      <c r="AU9" s="103"/>
      <c r="AV9" s="103"/>
      <c r="AW9" s="103"/>
      <c r="AX9" s="104"/>
      <c r="AY9" s="99" t="str">
        <f>T5 &amp; " - " &amp; T$6</f>
        <v xml:space="preserve"> - </v>
      </c>
      <c r="AZ9" s="100"/>
      <c r="BA9" s="100"/>
      <c r="BB9" s="100"/>
      <c r="BC9" s="101"/>
      <c r="BD9" s="102" t="str">
        <f>U5 &amp; " - " &amp; U$6</f>
        <v xml:space="preserve"> - </v>
      </c>
      <c r="BE9" s="103"/>
      <c r="BF9" s="103"/>
      <c r="BG9" s="103"/>
      <c r="BH9" s="104"/>
      <c r="BI9" s="99" t="str">
        <f>V5 &amp; " - " &amp; V$6</f>
        <v xml:space="preserve"> - </v>
      </c>
      <c r="BJ9" s="100"/>
      <c r="BK9" s="100"/>
      <c r="BL9" s="100"/>
      <c r="BM9" s="101"/>
      <c r="BN9" s="102" t="str">
        <f>W5 &amp; " - " &amp; W$6</f>
        <v xml:space="preserve"> - </v>
      </c>
      <c r="BO9" s="103"/>
      <c r="BP9" s="103"/>
      <c r="BQ9" s="103"/>
      <c r="BR9" s="104"/>
      <c r="BS9" s="99" t="str">
        <f>X5 &amp; " - " &amp; X$6</f>
        <v xml:space="preserve"> - </v>
      </c>
      <c r="BT9" s="100"/>
      <c r="BU9" s="100"/>
      <c r="BV9" s="100"/>
      <c r="BW9" s="101"/>
      <c r="BX9" s="102" t="str">
        <f>Y5 &amp; " - " &amp; Y$6</f>
        <v xml:space="preserve"> - </v>
      </c>
      <c r="BY9" s="103"/>
      <c r="BZ9" s="103"/>
      <c r="CA9" s="103"/>
      <c r="CB9" s="104"/>
      <c r="CC9" s="99" t="str">
        <f>Z5 &amp; " - " &amp; Z$6</f>
        <v xml:space="preserve"> - </v>
      </c>
      <c r="CD9" s="100"/>
      <c r="CE9" s="100"/>
      <c r="CF9" s="100"/>
      <c r="CG9" s="101"/>
    </row>
    <row r="10" spans="1:85" ht="30.6" customHeight="1" thickBot="1" x14ac:dyDescent="0.25">
      <c r="C10" s="34" t="s">
        <v>24</v>
      </c>
      <c r="D10" s="34" t="s">
        <v>25</v>
      </c>
      <c r="E10" s="34" t="s">
        <v>26</v>
      </c>
      <c r="F10" s="34" t="s">
        <v>27</v>
      </c>
      <c r="G10" s="34" t="s">
        <v>28</v>
      </c>
      <c r="K10" s="32" t="s">
        <v>24</v>
      </c>
      <c r="L10" s="32" t="s">
        <v>25</v>
      </c>
      <c r="M10" s="32" t="s">
        <v>26</v>
      </c>
      <c r="N10" s="32" t="s">
        <v>27</v>
      </c>
      <c r="O10" s="32" t="s">
        <v>28</v>
      </c>
      <c r="P10" s="34" t="s">
        <v>24</v>
      </c>
      <c r="Q10" s="34" t="s">
        <v>25</v>
      </c>
      <c r="R10" s="34" t="s">
        <v>26</v>
      </c>
      <c r="S10" s="34" t="s">
        <v>27</v>
      </c>
      <c r="T10" s="34" t="s">
        <v>28</v>
      </c>
      <c r="U10" s="32" t="s">
        <v>24</v>
      </c>
      <c r="V10" s="32" t="s">
        <v>25</v>
      </c>
      <c r="W10" s="32" t="s">
        <v>26</v>
      </c>
      <c r="X10" s="32" t="s">
        <v>27</v>
      </c>
      <c r="Y10" s="32" t="s">
        <v>28</v>
      </c>
      <c r="Z10" s="34" t="s">
        <v>24</v>
      </c>
      <c r="AA10" s="34" t="s">
        <v>25</v>
      </c>
      <c r="AB10" s="34" t="s">
        <v>26</v>
      </c>
      <c r="AC10" s="34" t="s">
        <v>27</v>
      </c>
      <c r="AD10" s="34" t="s">
        <v>28</v>
      </c>
      <c r="AE10" s="32" t="s">
        <v>24</v>
      </c>
      <c r="AF10" s="32" t="s">
        <v>25</v>
      </c>
      <c r="AG10" s="32" t="s">
        <v>26</v>
      </c>
      <c r="AH10" s="32" t="s">
        <v>27</v>
      </c>
      <c r="AI10" s="32" t="s">
        <v>28</v>
      </c>
      <c r="AJ10" s="34" t="s">
        <v>24</v>
      </c>
      <c r="AK10" s="34" t="s">
        <v>25</v>
      </c>
      <c r="AL10" s="34" t="s">
        <v>26</v>
      </c>
      <c r="AM10" s="34" t="s">
        <v>27</v>
      </c>
      <c r="AN10" s="34" t="s">
        <v>28</v>
      </c>
      <c r="AO10" s="32" t="s">
        <v>24</v>
      </c>
      <c r="AP10" s="32" t="s">
        <v>25</v>
      </c>
      <c r="AQ10" s="32" t="s">
        <v>26</v>
      </c>
      <c r="AR10" s="32" t="s">
        <v>27</v>
      </c>
      <c r="AS10" s="32" t="s">
        <v>28</v>
      </c>
      <c r="AT10" s="34" t="s">
        <v>24</v>
      </c>
      <c r="AU10" s="34" t="s">
        <v>25</v>
      </c>
      <c r="AV10" s="34" t="s">
        <v>26</v>
      </c>
      <c r="AW10" s="34" t="s">
        <v>27</v>
      </c>
      <c r="AX10" s="34" t="s">
        <v>28</v>
      </c>
      <c r="AY10" s="32" t="s">
        <v>24</v>
      </c>
      <c r="AZ10" s="32" t="s">
        <v>25</v>
      </c>
      <c r="BA10" s="32" t="s">
        <v>26</v>
      </c>
      <c r="BB10" s="32" t="s">
        <v>27</v>
      </c>
      <c r="BC10" s="32" t="s">
        <v>28</v>
      </c>
      <c r="BD10" s="34" t="s">
        <v>24</v>
      </c>
      <c r="BE10" s="34" t="s">
        <v>25</v>
      </c>
      <c r="BF10" s="34" t="s">
        <v>26</v>
      </c>
      <c r="BG10" s="34" t="s">
        <v>27</v>
      </c>
      <c r="BH10" s="34" t="s">
        <v>28</v>
      </c>
      <c r="BI10" s="32" t="s">
        <v>24</v>
      </c>
      <c r="BJ10" s="32" t="s">
        <v>25</v>
      </c>
      <c r="BK10" s="32" t="s">
        <v>26</v>
      </c>
      <c r="BL10" s="32" t="s">
        <v>27</v>
      </c>
      <c r="BM10" s="32" t="s">
        <v>28</v>
      </c>
      <c r="BN10" s="34" t="s">
        <v>24</v>
      </c>
      <c r="BO10" s="34" t="s">
        <v>25</v>
      </c>
      <c r="BP10" s="34" t="s">
        <v>26</v>
      </c>
      <c r="BQ10" s="34" t="s">
        <v>27</v>
      </c>
      <c r="BR10" s="34" t="s">
        <v>28</v>
      </c>
      <c r="BS10" s="32" t="s">
        <v>24</v>
      </c>
      <c r="BT10" s="32" t="s">
        <v>25</v>
      </c>
      <c r="BU10" s="32" t="s">
        <v>26</v>
      </c>
      <c r="BV10" s="32" t="s">
        <v>27</v>
      </c>
      <c r="BW10" s="32" t="s">
        <v>28</v>
      </c>
      <c r="BX10" s="34" t="s">
        <v>24</v>
      </c>
      <c r="BY10" s="34" t="s">
        <v>25</v>
      </c>
      <c r="BZ10" s="34" t="s">
        <v>26</v>
      </c>
      <c r="CA10" s="34" t="s">
        <v>27</v>
      </c>
      <c r="CB10" s="34" t="s">
        <v>28</v>
      </c>
      <c r="CC10" s="32" t="s">
        <v>24</v>
      </c>
      <c r="CD10" s="32" t="s">
        <v>25</v>
      </c>
      <c r="CE10" s="32" t="s">
        <v>26</v>
      </c>
      <c r="CF10" s="32" t="s">
        <v>27</v>
      </c>
      <c r="CG10" s="32" t="s">
        <v>28</v>
      </c>
    </row>
    <row r="11" spans="1:85" ht="93" customHeight="1" thickBot="1" x14ac:dyDescent="0.25">
      <c r="C11" s="38" t="str" cm="1">
        <f t="array" ref="C11">INDEX($K11:$CG11,($K$6-1)*5+1)&amp;""</f>
        <v>1.施設スタッフが人手で行っている調理業務（食品の加熱・攪拌処理作業）を食料品加熱撹拌機に置き換える</v>
      </c>
      <c r="D11" s="38" t="str" cm="1">
        <f t="array" ref="D11">INDEX($K11:$CG11,($K$6-1)*5+2)&amp;""</f>
        <v>2.すでに別の食料品加熱撹拌機が行っている調理業務を今回申請する食料品加熱撹拌機で行う</v>
      </c>
      <c r="E11" s="38" t="str" cm="1">
        <f t="array" ref="E11">INDEX($K11:$CG11,($K$6-1)*5+3)&amp;""</f>
        <v/>
      </c>
      <c r="F11" s="38" t="str" cm="1">
        <f t="array" ref="F11">INDEX($K11:$CG11,($K$6-1)*5+4)&amp;""</f>
        <v/>
      </c>
      <c r="G11" s="39" t="str" cm="1">
        <f t="array" ref="G11">INDEX($K11:$CG11,($K$6-1)*5+5)&amp;""</f>
        <v/>
      </c>
      <c r="K11" s="48" t="s">
        <v>52</v>
      </c>
      <c r="L11" s="48" t="s">
        <v>53</v>
      </c>
      <c r="M11" s="49"/>
      <c r="N11" s="49"/>
      <c r="O11" s="49"/>
      <c r="P11" s="58" t="str">
        <f>$K11</f>
        <v>1.事業所の従事者が人手で行っている加工・生産、調理業務（食品の加熱・攪拌処理作業）を食料品加熱撹拌機に置き換える</v>
      </c>
      <c r="Q11" s="58" t="str">
        <f>$L11</f>
        <v>2.すでに別の食料品加熱撹拌機が行っている加工・生産、調理業務を今回申請する食料品加熱撹拌機で行う</v>
      </c>
      <c r="R11" s="49"/>
      <c r="S11" s="49"/>
      <c r="T11" s="49"/>
      <c r="U11" s="58" t="str">
        <f>$K11</f>
        <v>1.事業所の従事者が人手で行っている加工・生産、調理業務（食品の加熱・攪拌処理作業）を食料品加熱撹拌機に置き換える</v>
      </c>
      <c r="V11" s="58" t="str">
        <f>$L11</f>
        <v>2.すでに別の食料品加熱撹拌機が行っている加工・生産、調理業務を今回申請する食料品加熱撹拌機で行う</v>
      </c>
      <c r="W11" s="49"/>
      <c r="X11" s="49"/>
      <c r="Y11" s="49"/>
      <c r="Z11" s="58" t="str">
        <f>$K11</f>
        <v>1.事業所の従事者が人手で行っている加工・生産、調理業務（食品の加熱・攪拌処理作業）を食料品加熱撹拌機に置き換える</v>
      </c>
      <c r="AA11" s="58" t="str">
        <f>$L11</f>
        <v>2.すでに別の食料品加熱撹拌機が行っている加工・生産、調理業務を今回申請する食料品加熱撹拌機で行う</v>
      </c>
      <c r="AB11" s="49"/>
      <c r="AC11" s="49"/>
      <c r="AD11" s="49"/>
      <c r="AE11" s="48" t="s">
        <v>54</v>
      </c>
      <c r="AF11" s="48" t="s">
        <v>55</v>
      </c>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c r="BN11" s="49"/>
      <c r="BO11" s="49"/>
      <c r="BP11" s="49"/>
      <c r="BQ11" s="49"/>
      <c r="BR11" s="49"/>
      <c r="BS11" s="49"/>
      <c r="BT11" s="49"/>
      <c r="BU11" s="49"/>
      <c r="BV11" s="49"/>
      <c r="BW11" s="49"/>
      <c r="BX11" s="49"/>
      <c r="BY11" s="49"/>
      <c r="BZ11" s="49"/>
      <c r="CA11" s="49"/>
      <c r="CB11" s="49"/>
      <c r="CC11" s="49"/>
      <c r="CD11" s="49"/>
      <c r="CE11" s="49"/>
      <c r="CF11" s="49"/>
      <c r="CG11" s="49"/>
    </row>
    <row r="12" spans="1:85" ht="17.7" customHeight="1" x14ac:dyDescent="0.2"/>
    <row r="13" spans="1:85" ht="17.7" customHeight="1" x14ac:dyDescent="0.2"/>
    <row r="14" spans="1:85" ht="17.7" customHeight="1" thickBot="1" x14ac:dyDescent="0.25"/>
    <row r="15" spans="1:85" ht="28.95" customHeight="1" thickBot="1" x14ac:dyDescent="0.25">
      <c r="A15" s="107" t="s">
        <v>32</v>
      </c>
      <c r="B15" s="108"/>
      <c r="C15" s="34" t="str">
        <f>K$5 &amp; " - " &amp; K$6</f>
        <v>宿泊業 - 5</v>
      </c>
      <c r="D15" s="50"/>
      <c r="E15" s="50"/>
      <c r="F15" s="50"/>
      <c r="G15" s="26"/>
      <c r="H15" s="26"/>
      <c r="I15" s="26"/>
      <c r="J15" s="27"/>
      <c r="K15" s="32" t="str">
        <f t="shared" ref="K15:Y15" si="1">L5 &amp; " - " &amp; L$6</f>
        <v>製造業 - 1</v>
      </c>
      <c r="L15" s="34" t="str">
        <f t="shared" si="1"/>
        <v>卸売業 - 2</v>
      </c>
      <c r="M15" s="55" t="str">
        <f t="shared" si="1"/>
        <v>小売業 - 3</v>
      </c>
      <c r="N15" s="34" t="str">
        <f t="shared" si="1"/>
        <v>飲食サービス業 - 4</v>
      </c>
      <c r="O15" s="33" t="str">
        <f t="shared" si="1"/>
        <v>宿泊業 - 5</v>
      </c>
      <c r="P15" s="34" t="str">
        <f t="shared" si="1"/>
        <v xml:space="preserve"> - </v>
      </c>
      <c r="Q15" s="33" t="str">
        <f t="shared" si="1"/>
        <v xml:space="preserve"> - </v>
      </c>
      <c r="R15" s="34" t="str">
        <f t="shared" si="1"/>
        <v xml:space="preserve"> - </v>
      </c>
      <c r="S15" s="33" t="str">
        <f t="shared" si="1"/>
        <v xml:space="preserve"> - </v>
      </c>
      <c r="T15" s="34" t="str">
        <f t="shared" si="1"/>
        <v xml:space="preserve"> - </v>
      </c>
      <c r="U15" s="32" t="str">
        <f t="shared" si="1"/>
        <v xml:space="preserve"> - </v>
      </c>
      <c r="V15" s="34" t="str">
        <f t="shared" si="1"/>
        <v xml:space="preserve"> - </v>
      </c>
      <c r="W15" s="32" t="str">
        <f t="shared" si="1"/>
        <v xml:space="preserve"> - </v>
      </c>
      <c r="X15" s="34" t="str">
        <f t="shared" si="1"/>
        <v xml:space="preserve"> - </v>
      </c>
      <c r="Y15" s="32" t="str">
        <f t="shared" si="1"/>
        <v xml:space="preserve"> - </v>
      </c>
    </row>
    <row r="16" spans="1:85" ht="28.95" customHeight="1" thickBot="1" x14ac:dyDescent="0.25">
      <c r="C16" s="37" t="s">
        <v>33</v>
      </c>
      <c r="D16" s="50"/>
      <c r="E16" s="50"/>
      <c r="F16" s="50"/>
      <c r="J16" s="28"/>
      <c r="K16" s="32" t="s">
        <v>19</v>
      </c>
      <c r="L16" s="34" t="s">
        <v>19</v>
      </c>
      <c r="M16" s="55" t="s">
        <v>19</v>
      </c>
      <c r="N16" s="34" t="s">
        <v>19</v>
      </c>
      <c r="O16" s="33" t="s">
        <v>19</v>
      </c>
      <c r="P16" s="34" t="s">
        <v>19</v>
      </c>
      <c r="Q16" s="33" t="s">
        <v>19</v>
      </c>
      <c r="R16" s="34" t="s">
        <v>19</v>
      </c>
      <c r="S16" s="33" t="s">
        <v>19</v>
      </c>
      <c r="T16" s="34" t="s">
        <v>19</v>
      </c>
      <c r="U16" s="32" t="s">
        <v>19</v>
      </c>
      <c r="V16" s="34" t="s">
        <v>19</v>
      </c>
      <c r="W16" s="32" t="s">
        <v>19</v>
      </c>
      <c r="X16" s="34" t="s">
        <v>19</v>
      </c>
      <c r="Y16" s="32" t="s">
        <v>19</v>
      </c>
    </row>
    <row r="17" spans="1:25" ht="17.7" customHeight="1" thickTop="1" x14ac:dyDescent="0.2">
      <c r="A17" s="106"/>
      <c r="B17" s="18">
        <v>1</v>
      </c>
      <c r="C17" s="40" t="str" cm="1">
        <f t="array" ref="C17">INDEX($K17:$Z17,($K$6-1)*1+1)&amp;""</f>
        <v>工程登録機能</v>
      </c>
      <c r="F17" s="51"/>
      <c r="J17" s="28"/>
      <c r="K17" s="59" t="s">
        <v>56</v>
      </c>
      <c r="L17" s="61" t="str">
        <f t="shared" ref="L17:O19" si="2">$K17</f>
        <v>工程登録機能</v>
      </c>
      <c r="M17" s="61" t="str">
        <f t="shared" si="2"/>
        <v>工程登録機能</v>
      </c>
      <c r="N17" s="61" t="str">
        <f t="shared" si="2"/>
        <v>工程登録機能</v>
      </c>
      <c r="O17" s="61" t="str">
        <f t="shared" si="2"/>
        <v>工程登録機能</v>
      </c>
      <c r="P17" s="23"/>
      <c r="Q17" s="20"/>
      <c r="R17" s="23"/>
      <c r="S17" s="20"/>
      <c r="T17" s="23"/>
      <c r="U17" s="23"/>
      <c r="V17" s="23"/>
      <c r="W17" s="23"/>
      <c r="X17" s="23"/>
      <c r="Y17" s="23"/>
    </row>
    <row r="18" spans="1:25" ht="17.7" customHeight="1" x14ac:dyDescent="0.2">
      <c r="A18" s="106"/>
      <c r="B18" s="18">
        <v>2</v>
      </c>
      <c r="C18" s="40" t="str" cm="1">
        <f t="array" ref="C18">INDEX($K18:$Z18,($K$6-1)*1+1)&amp;""</f>
        <v>温度管理機能</v>
      </c>
      <c r="F18" s="51"/>
      <c r="J18" s="28"/>
      <c r="K18" s="60" t="s">
        <v>57</v>
      </c>
      <c r="L18" s="62" t="str">
        <f t="shared" si="2"/>
        <v>温度管理機能</v>
      </c>
      <c r="M18" s="62" t="str">
        <f t="shared" si="2"/>
        <v>温度管理機能</v>
      </c>
      <c r="N18" s="62" t="str">
        <f t="shared" si="2"/>
        <v>温度管理機能</v>
      </c>
      <c r="O18" s="62" t="str">
        <f t="shared" si="2"/>
        <v>温度管理機能</v>
      </c>
      <c r="P18" s="24"/>
      <c r="Q18" s="21"/>
      <c r="R18" s="24"/>
      <c r="S18" s="21"/>
      <c r="T18" s="24"/>
      <c r="U18" s="24"/>
      <c r="V18" s="24"/>
      <c r="W18" s="24"/>
      <c r="X18" s="24"/>
      <c r="Y18" s="24"/>
    </row>
    <row r="19" spans="1:25" ht="17.7" customHeight="1" x14ac:dyDescent="0.2">
      <c r="A19" s="106"/>
      <c r="B19" s="18">
        <v>3</v>
      </c>
      <c r="C19" s="40" t="str" cm="1">
        <f t="array" ref="C19">INDEX($K19:$Z19,($K$6-1)*1+1)&amp;""</f>
        <v>比重管理機能</v>
      </c>
      <c r="F19" s="51"/>
      <c r="J19" s="28"/>
      <c r="K19" s="60" t="s">
        <v>58</v>
      </c>
      <c r="L19" s="62" t="str">
        <f t="shared" si="2"/>
        <v>比重管理機能</v>
      </c>
      <c r="M19" s="62" t="str">
        <f t="shared" si="2"/>
        <v>比重管理機能</v>
      </c>
      <c r="N19" s="62" t="str">
        <f t="shared" si="2"/>
        <v>比重管理機能</v>
      </c>
      <c r="O19" s="62" t="str">
        <f t="shared" si="2"/>
        <v>比重管理機能</v>
      </c>
      <c r="P19" s="24"/>
      <c r="Q19" s="21"/>
      <c r="R19" s="24"/>
      <c r="S19" s="21"/>
      <c r="T19" s="24"/>
      <c r="U19" s="24"/>
      <c r="V19" s="24"/>
      <c r="W19" s="24"/>
      <c r="X19" s="24"/>
      <c r="Y19" s="24"/>
    </row>
    <row r="20" spans="1:25" ht="17.7" customHeight="1" x14ac:dyDescent="0.2">
      <c r="A20" s="106"/>
      <c r="B20" s="18">
        <v>4</v>
      </c>
      <c r="C20" s="40" t="str" cm="1">
        <f t="array" ref="C20">INDEX($K20:$Z20,($K$6-1)*1+1)&amp;""</f>
        <v/>
      </c>
      <c r="F20" s="51"/>
      <c r="J20" s="28"/>
      <c r="K20" s="24"/>
      <c r="L20" s="24"/>
      <c r="M20" s="56"/>
      <c r="N20" s="24"/>
      <c r="O20" s="21"/>
      <c r="P20" s="24"/>
      <c r="Q20" s="21"/>
      <c r="R20" s="24"/>
      <c r="S20" s="21"/>
      <c r="T20" s="24"/>
      <c r="U20" s="24"/>
      <c r="V20" s="24"/>
      <c r="W20" s="24"/>
      <c r="X20" s="24"/>
      <c r="Y20" s="24"/>
    </row>
    <row r="21" spans="1:25" ht="17.7" customHeight="1" x14ac:dyDescent="0.2">
      <c r="A21" s="106"/>
      <c r="B21" s="18">
        <v>5</v>
      </c>
      <c r="C21" s="40" t="str" cm="1">
        <f t="array" ref="C21">INDEX($K21:$Z21,($K$6-1)*1+1)&amp;""</f>
        <v/>
      </c>
      <c r="F21" s="51"/>
      <c r="J21" s="28"/>
      <c r="K21" s="24"/>
      <c r="L21" s="24"/>
      <c r="M21" s="56"/>
      <c r="N21" s="24"/>
      <c r="O21" s="21"/>
      <c r="P21" s="24"/>
      <c r="Q21" s="21"/>
      <c r="R21" s="24"/>
      <c r="S21" s="21"/>
      <c r="T21" s="24"/>
      <c r="U21" s="24"/>
      <c r="V21" s="24"/>
      <c r="W21" s="24"/>
      <c r="X21" s="24"/>
      <c r="Y21" s="24"/>
    </row>
    <row r="22" spans="1:25" ht="17.7" customHeight="1" x14ac:dyDescent="0.2">
      <c r="A22" s="106"/>
      <c r="B22" s="18">
        <v>6</v>
      </c>
      <c r="C22" s="40" t="str" cm="1">
        <f t="array" ref="C22">INDEX($K22:$Z22,($K$6-1)*1+1)&amp;""</f>
        <v/>
      </c>
      <c r="F22" s="51"/>
      <c r="J22" s="28"/>
      <c r="K22" s="24"/>
      <c r="L22" s="24"/>
      <c r="M22" s="56"/>
      <c r="N22" s="24"/>
      <c r="O22" s="21"/>
      <c r="P22" s="24"/>
      <c r="Q22" s="21"/>
      <c r="R22" s="24"/>
      <c r="S22" s="21"/>
      <c r="T22" s="24"/>
      <c r="U22" s="24"/>
      <c r="V22" s="24"/>
      <c r="W22" s="24"/>
      <c r="X22" s="24"/>
      <c r="Y22" s="24"/>
    </row>
    <row r="23" spans="1:25" ht="17.7" customHeight="1" x14ac:dyDescent="0.2">
      <c r="A23" s="106"/>
      <c r="B23" s="18">
        <v>7</v>
      </c>
      <c r="C23" s="40" t="str" cm="1">
        <f t="array" ref="C23">INDEX($K23:$Z23,($K$6-1)*1+1)&amp;""</f>
        <v/>
      </c>
      <c r="F23" s="51"/>
      <c r="J23" s="28"/>
      <c r="K23" s="24"/>
      <c r="L23" s="24"/>
      <c r="M23" s="56"/>
      <c r="N23" s="24"/>
      <c r="O23" s="21"/>
      <c r="P23" s="24"/>
      <c r="Q23" s="21"/>
      <c r="R23" s="24"/>
      <c r="S23" s="21"/>
      <c r="T23" s="24"/>
      <c r="U23" s="24"/>
      <c r="V23" s="24"/>
      <c r="W23" s="24"/>
      <c r="X23" s="24"/>
      <c r="Y23" s="24"/>
    </row>
    <row r="24" spans="1:25" ht="17.7" customHeight="1" x14ac:dyDescent="0.2">
      <c r="A24" s="106"/>
      <c r="B24" s="18">
        <v>8</v>
      </c>
      <c r="C24" s="40" t="str" cm="1">
        <f t="array" ref="C24">INDEX($K24:$Z24,($K$6-1)*1+1)&amp;""</f>
        <v/>
      </c>
      <c r="F24" s="51"/>
      <c r="J24" s="28"/>
      <c r="K24" s="24"/>
      <c r="L24" s="24"/>
      <c r="M24" s="56"/>
      <c r="N24" s="24"/>
      <c r="O24" s="21"/>
      <c r="P24" s="24"/>
      <c r="Q24" s="21"/>
      <c r="R24" s="24"/>
      <c r="S24" s="21"/>
      <c r="T24" s="24"/>
      <c r="U24" s="24"/>
      <c r="V24" s="24"/>
      <c r="W24" s="24"/>
      <c r="X24" s="24"/>
      <c r="Y24" s="24"/>
    </row>
    <row r="25" spans="1:25" ht="17.7" customHeight="1" x14ac:dyDescent="0.2">
      <c r="A25" s="106"/>
      <c r="B25" s="18">
        <v>9</v>
      </c>
      <c r="C25" s="40" t="str" cm="1">
        <f t="array" ref="C25">INDEX($K25:$Z25,($K$6-1)*1+1)&amp;""</f>
        <v/>
      </c>
      <c r="F25" s="51"/>
      <c r="J25" s="28"/>
      <c r="K25" s="24"/>
      <c r="L25" s="24"/>
      <c r="M25" s="56"/>
      <c r="N25" s="24"/>
      <c r="O25" s="21"/>
      <c r="P25" s="24"/>
      <c r="Q25" s="21"/>
      <c r="R25" s="24"/>
      <c r="S25" s="21"/>
      <c r="T25" s="24"/>
      <c r="U25" s="24"/>
      <c r="V25" s="24"/>
      <c r="W25" s="24"/>
      <c r="X25" s="24"/>
      <c r="Y25" s="24"/>
    </row>
    <row r="26" spans="1:25" ht="17.7" customHeight="1" thickBot="1" x14ac:dyDescent="0.25">
      <c r="A26" s="106"/>
      <c r="B26" s="18">
        <v>10</v>
      </c>
      <c r="C26" s="40" t="str" cm="1">
        <f t="array" ref="C26">INDEX($K26:$Z26,($K$6-1)*1+1)&amp;""</f>
        <v/>
      </c>
      <c r="F26" s="51"/>
      <c r="J26" s="28"/>
      <c r="K26" s="25"/>
      <c r="L26" s="25"/>
      <c r="M26" s="57"/>
      <c r="N26" s="25"/>
      <c r="O26" s="22"/>
      <c r="P26" s="25"/>
      <c r="Q26" s="22"/>
      <c r="R26" s="25"/>
      <c r="S26" s="22"/>
      <c r="T26" s="25"/>
      <c r="U26" s="25"/>
      <c r="V26" s="25"/>
      <c r="W26" s="25"/>
      <c r="X26" s="25"/>
      <c r="Y26" s="25"/>
    </row>
    <row r="27" spans="1:25" ht="17.7" customHeight="1" x14ac:dyDescent="0.2"/>
    <row r="28" spans="1:25" ht="17.7" customHeight="1" x14ac:dyDescent="0.2"/>
    <row r="29" spans="1:25" ht="17.7" customHeight="1" x14ac:dyDescent="0.2"/>
    <row r="30" spans="1:25" ht="17.7" customHeight="1" x14ac:dyDescent="0.2"/>
    <row r="31" spans="1:25" ht="17.7" customHeight="1" x14ac:dyDescent="0.2">
      <c r="A31" s="19"/>
      <c r="B31" s="19"/>
    </row>
    <row r="32" spans="1:25" ht="17.7" customHeight="1" x14ac:dyDescent="0.2"/>
    <row r="33" ht="17.7" customHeight="1" x14ac:dyDescent="0.2"/>
  </sheetData>
  <sheetProtection algorithmName="SHA-512" hashValue="NJdsDGdIW384b7kjc6q5+YqHzzUO9wQFKd+n3LFfVWswt0owgtJ5wNGzKQ+JZ+QY7UU2CFqK5WqYq+oMuAxK3w==" saltValue="v0utIQULmPFxR5afJ2nBYw==" spinCount="100000" sheet="1" scenarios="1"/>
  <mergeCells count="20">
    <mergeCell ref="A5:B5"/>
    <mergeCell ref="AE9:AI9"/>
    <mergeCell ref="A17:A26"/>
    <mergeCell ref="AY9:BC9"/>
    <mergeCell ref="BD9:BH9"/>
    <mergeCell ref="C9:G9"/>
    <mergeCell ref="A9:B9"/>
    <mergeCell ref="A15:B15"/>
    <mergeCell ref="K9:O9"/>
    <mergeCell ref="P9:T9"/>
    <mergeCell ref="U9:Y9"/>
    <mergeCell ref="Z9:AD9"/>
    <mergeCell ref="AJ9:AN9"/>
    <mergeCell ref="AO9:AS9"/>
    <mergeCell ref="AT9:AX9"/>
    <mergeCell ref="BI9:BM9"/>
    <mergeCell ref="BN9:BR9"/>
    <mergeCell ref="BS9:BW9"/>
    <mergeCell ref="BX9:CB9"/>
    <mergeCell ref="CC9:CG9"/>
  </mergeCells>
  <phoneticPr fontId="1"/>
  <dataValidations count="1">
    <dataValidation type="list" allowBlank="1" showInputMessage="1" showErrorMessage="1" sqref="K5" xr:uid="{B109D486-D228-4705-A460-FD3D5BFD9ED6}">
      <formula1>OFFSET($L$5,,,,COUNTA($L5:$AE5))</formula1>
    </dataValidation>
  </dataValidations>
  <pageMargins left="0.7" right="0.7" top="0.75" bottom="0.75" header="0.3" footer="0.3"/>
  <pageSetup paperSize="9" scale="8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096ed87-1394-41ba-9857-c6b625d49cbd">
      <Terms xmlns="http://schemas.microsoft.com/office/infopath/2007/PartnerControls"/>
    </lcf76f155ced4ddcb4097134ff3c332f>
    <TaxCatchAll xmlns="307f33d5-412e-42f7-880e-964369499a3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5692EA306313C4299373CAAE57F73AB" ma:contentTypeVersion="12" ma:contentTypeDescription="新しいドキュメントを作成します。" ma:contentTypeScope="" ma:versionID="b2fc4bcf026ca2e9cc1981a39414b29b">
  <xsd:schema xmlns:xsd="http://www.w3.org/2001/XMLSchema" xmlns:xs="http://www.w3.org/2001/XMLSchema" xmlns:p="http://schemas.microsoft.com/office/2006/metadata/properties" xmlns:ns2="5096ed87-1394-41ba-9857-c6b625d49cbd" xmlns:ns3="307f33d5-412e-42f7-880e-964369499a37" targetNamespace="http://schemas.microsoft.com/office/2006/metadata/properties" ma:root="true" ma:fieldsID="37472a2f49ee9254cc2c2502cd1b0e9b" ns2:_="" ns3:_="">
    <xsd:import namespace="5096ed87-1394-41ba-9857-c6b625d49cbd"/>
    <xsd:import namespace="307f33d5-412e-42f7-880e-964369499a3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96ed87-1394-41ba-9857-c6b625d49c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85717d7-19ec-47d4-9288-ce56b1256bd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7f33d5-412e-42f7-880e-964369499a3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f78f463-c52e-4856-a3cb-f32b8564c1ab}" ma:internalName="TaxCatchAll" ma:showField="CatchAllData" ma:web="307f33d5-412e-42f7-880e-964369499a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AC59F6-F957-4340-94CE-725C97FF8C84}">
  <ds:schemaRefs>
    <ds:schemaRef ds:uri="http://schemas.microsoft.com/sharepoint/v3/contenttype/forms"/>
  </ds:schemaRefs>
</ds:datastoreItem>
</file>

<file path=customXml/itemProps2.xml><?xml version="1.0" encoding="utf-8"?>
<ds:datastoreItem xmlns:ds="http://schemas.openxmlformats.org/officeDocument/2006/customXml" ds:itemID="{583306E8-0A06-4B7A-B7BF-DC5FC6F68A33}">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metadata/properties"/>
    <ds:schemaRef ds:uri="http://schemas.microsoft.com/office/2006/documentManagement/types"/>
    <ds:schemaRef ds:uri="http://purl.org/dc/elements/1.1/"/>
    <ds:schemaRef ds:uri="307f33d5-412e-42f7-880e-964369499a37"/>
    <ds:schemaRef ds:uri="5096ed87-1394-41ba-9857-c6b625d49cbd"/>
    <ds:schemaRef ds:uri="http://www.w3.org/XML/1998/namespace"/>
  </ds:schemaRefs>
</ds:datastoreItem>
</file>

<file path=customXml/itemProps3.xml><?xml version="1.0" encoding="utf-8"?>
<ds:datastoreItem xmlns:ds="http://schemas.openxmlformats.org/officeDocument/2006/customXml" ds:itemID="{FE54C319-C0FA-4DA2-ABF5-FD96482818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96ed87-1394-41ba-9857-c6b625d49cbd"/>
    <ds:schemaRef ds:uri="307f33d5-412e-42f7-880e-964369499a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省力化効果判定シート</vt:lpstr>
      <vt:lpstr>業種データ</vt:lpstr>
      <vt:lpstr>省力化効果判定シート!Print_Area</vt:lpstr>
      <vt:lpstr>導入環境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2024-03-01T13:41:44Z</dcterms:created>
  <dcterms:modified xsi:type="dcterms:W3CDTF">2026-07-22T11:56:23Z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0x010100B5692EA306313C4299373CAAE57F73AB</vt:lpwstr>
  </property>
  <property fmtid="{D5CDD505-2E9C-101B-9397-08002B2CF9AE}" pid="3" name="MediaServiceImageTags">
    <vt:lpwstr/>
  </property>
</Properties>
</file>