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FB627B5-C34F-4E19-BA02-167CC7EC4A98}" xr6:coauthVersionLast="47" xr6:coauthVersionMax="47" xr10:uidLastSave="{00000000-0000-0000-0000-000000000000}"/>
  <workbookProtection workbookAlgorithmName="SHA-512" workbookHashValue="xPDAzpshxYs6BL07dR4d50AK0Pq5X9XaVkV7kvxn9fhb6ODtfEN7BSFQpHdeNFodZVZGd/MicmKlkMvrEqCA8A==" workbookSaltValue="Szc2kIjUxjZrrG0Myzwlv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<sst xmlns="http://schemas.openxmlformats.org/spreadsheetml/2006/main" count="121" uniqueCount="58">
  <si>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</si>
  <si>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</si>
  <si>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</si>
  <si>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</si>
  <si>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</si>
  <si>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</si>
  <si>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</si>
  <si>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</si>
  <si>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</si>
  <si>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</si>
  <si>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</si>
  <si>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</si>
  <si>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</si>
  <si>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</si>
  <si>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</si>
  <si>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</si>
  <si>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</si>
  <si>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</si>
  <si>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</si>
  <si>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</si>
  <si>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</si>
  <si>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</si>
  <si>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</si>
  <si>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</si>
  <si>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</si>
  <si>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</si>
  <si>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</si>
  <si>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</si>
  <si>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</si>
  <si>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</si>
  <si>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</si>
  <si>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</si>
  <si>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</si>
  <si>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</si>
  <si>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</si>
  <si>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</si>
  <si>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</si>
  <si>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</si>
  <si>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</si>
  <si>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</si>
  <si>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</si>
  <si>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</si>
  <si>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</si>
  <si>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</si>
  <si>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</si>
  <si>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</si>
  <si>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</si>
  <si>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</si>
  <si>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</si>
  <si>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食品スライサ・カッタ</t>
    <phoneticPr fontId="1"/>
  </si>
  <si>
    <t>飲食サービス業</t>
  </si>
  <si>
    <t>宿泊業</t>
  </si>
  <si>
    <t>1.施設スタッフが人手（食肉スライサの場合のみ手動機）で行っている調理業務（食材のスライス・カット作業）を食品スライサ・カッタに置き換える</t>
  </si>
  <si>
    <t>2.すでに別の食品スライサ・カッタが行っている調理業務（食材のスライス・カット作業）を今回申請する食品スライサ・カッタで行う</t>
  </si>
  <si>
    <t>1.店舗スタッフが人手（食肉スライサの場合のみ手動機）で行っている調理業務（食材のスライス・カット作業）を食品スライサ・カッタに置き換える</t>
  </si>
  <si>
    <t>1.事業所の従事者が人手（食肉スライサの場合のみ手動機）で行っている調理業務（食材のスライス・カット作業）を食品スライサ・カッタに置き換える</t>
  </si>
  <si>
    <t>1.事業所の従事者が人手（食肉スライサの場合のみ手動機）で行っている加工・生産業務（食材のスライス・カット作業）を食品スライサ・カッタに置き換える</t>
  </si>
  <si>
    <t>2.すでに別の食品スライサ・カッタが行っている加工・生産業務（食材のスライス・カット作業）を今回申請する食品スライサ・カッタで行う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</si>
</sst>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小売業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oNOOVaU14EHMn4e5+vxJoUhlVicT2bVScqQo0dawg8oxnH8oOVhFlODE5x6w+FCsHOZTKxCHxSd/SLalWd37Ow==" saltValue="lPJTfvObu0CTacfAV92aU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46</v>
      </c>
      <c r="M5" s="31" t="s">
        <v>47</v>
      </c>
      <c r="N5" s="31" t="s">
        <v>48</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- 3</v>
      </c>
      <c r="D9" s="103"/>
      <c r="E9" s="103"/>
      <c r="F9" s="103"/>
      <c r="G9" s="104"/>
      <c r="K9" s="98" t="str">
        <f>L5 &amp; " - " &amp; L$6</f>
        <v>製造業 - 1</v>
      </c>
      <c r="L9" s="99"/>
      <c r="M9" s="99"/>
      <c r="N9" s="99"/>
      <c r="O9" s="100"/>
      <c r="P9" s="102" t="str">
        <f>M5 &amp; " - " &amp; M$6</f>
        <v>卸売業 - 2</v>
      </c>
      <c r="Q9" s="103"/>
      <c r="R9" s="103"/>
      <c r="S9" s="103"/>
      <c r="T9" s="104"/>
      <c r="U9" s="98" t="str">
        <f>N5 &amp; " - " &amp; N$6</f>
        <v>小売業 - 3</v>
      </c>
      <c r="V9" s="99"/>
      <c r="W9" s="99"/>
      <c r="X9" s="99"/>
      <c r="Y9" s="100"/>
      <c r="Z9" s="102" t="str">
        <f>O5 &amp; " - " &amp; O$6</f>
        <v>飲食サービス業 - 4</v>
      </c>
      <c r="AA9" s="103"/>
      <c r="AB9" s="103"/>
      <c r="AC9" s="103"/>
      <c r="AD9" s="104"/>
      <c r="AE9" s="98" t="str">
        <f>P5 &amp; " - " &amp; P$6</f>
        <v>宿泊業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1.店舗スタッフが人手（食肉スライサの場合のみ手動機）で行っている調理業務（食材のスライス・カット作業）を食品スライサ・カッタに置き換える</v>
      </c>
      <c r="D11" s="38" t="str" cm="1">
        <f t="array" ref="D11">INDEX($K11:$BH11,($K$6-1)*5+2)&amp;""</f>
        <v>2.すでに別の食品スライサ・カッタが行っている調理業務（食材のスライス・カット作業）を今回申請する食品スライサ・カッタで行う</v>
      </c>
      <c r="E11" s="38" t="str" cm="1">
        <f t="array" ref="E11">INDEX($K11:$BH11,($K$6-1)*5+3)&amp;""</f>
        <v/>
      </c>
      <c r="F11" s="38" t="str" cm="1">
        <f t="array" ref="F11">INDEX($K11:$BH11,($K$6-1)*5+4)&amp;""</f>
        <v/>
      </c>
      <c r="G11" s="39" t="str" cm="1">
        <f t="array" ref="G11">INDEX($K11:$BH11,($K$6-1)*5+5)&amp;""</f>
        <v/>
      </c>
      <c r="K11" s="48" t="s">
        <v>56</v>
      </c>
      <c r="L11" s="48" t="s">
        <v>57</v>
      </c>
      <c r="M11" s="59"/>
      <c r="N11" s="59"/>
      <c r="O11" s="59"/>
      <c r="P11" s="48" t="s">
        <v>55</v>
      </c>
      <c r="Q11" s="48" t="s">
        <v>53</v>
      </c>
      <c r="R11" s="59"/>
      <c r="S11" s="59"/>
      <c r="T11" s="59"/>
      <c r="U11" s="48" t="s">
        <v>54</v>
      </c>
      <c r="V11" s="48" t="s">
        <v>53</v>
      </c>
      <c r="W11" s="59"/>
      <c r="X11" s="59"/>
      <c r="Y11" s="59"/>
      <c r="Z11" s="60" t="str">
        <f>U11</f>
        <v>1.店舗スタッフが人手（食肉スライサの場合のみ手動機）で行っている調理業務（食材のスライス・カット作業）を食品スライサ・カッタに置き換える</v>
      </c>
      <c r="AA11" s="60" t="str">
        <f>V11</f>
        <v>2.すでに別の食品スライサ・カッタが行っている調理業務（食材のスライス・カット作業）を今回申請する食品スライサ・カッタで行う</v>
      </c>
      <c r="AB11" s="59"/>
      <c r="AC11" s="59"/>
      <c r="AD11" s="59"/>
      <c r="AE11" s="48" t="s">
        <v>52</v>
      </c>
      <c r="AF11" s="48" t="s">
        <v>53</v>
      </c>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- 3</v>
      </c>
      <c r="D15" s="50"/>
      <c r="E15" s="50"/>
      <c r="F15" s="50"/>
      <c r="G15" s="26"/>
      <c r="H15" s="26"/>
      <c r="I15" s="26"/>
      <c r="J15" s="27"/>
      <c r="K15" s="32" t="str">
        <f>L5 &amp; " - " &amp; L$6</f>
        <v>製造業 - 1</v>
      </c>
      <c r="L15" s="34" t="str">
        <f>M5 &amp; " - " &amp; M$6</f>
        <v>卸売業 - 2</v>
      </c>
      <c r="M15" s="55" t="str">
        <f t="shared" ref="M15:T15" si="1">N5 &amp; " - " &amp; N$6</f>
        <v>小売業 - 3</v>
      </c>
      <c r="N15" s="34" t="str">
        <f t="shared" si="1"/>
        <v>飲食サービス業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Mgf6URZ1vlHsiwn4k+r8t936g8WgyLQj4D7lHTHhYOxcD+fQ3amJdYcMaJ5iG4/OqH8wtrJQSAOQ5xFnE7bAxg==" saltValue="Btvci7FyNW5fjftwUBd1J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