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CC600175-54D5-4CC6-9BEC-DF3F50DC64C9}" xr6:coauthVersionLast="47" xr6:coauthVersionMax="47" xr10:uidLastSave="{00000000-0000-0000-0000-000000000000}"/>
  <workbookProtection workbookAlgorithmName="SHA-512" workbookHashValue="Mvn5zu+g/TmUGz2qcDQWsp9SPO3nFJG/PKhWxPiOjBKYY3vHWniKH03/EZ6p0cqqTLcn/1PP0F2NVGQLhxeN5Q==" workbookSaltValue="YMBHfjkHHWzlUOxTwLIvAw==" workbookSpinCount="100000" lockStructure="1"/>
  <bookViews>
    <workbookView xWindow="24" yWindow="-16308" windowWidth="29016" windowHeight="16416" xr2:uid="{6D8793CE-8F58-45E8-ABD8-777038FD0A24}"/>
  </bookViews>
  <sheets>
    <sheet name="省力化効果判定シート" sheetId="33" r:id="rId1"/>
    <sheet name="業種データ" sheetId="36" state="hidden" r:id="rId2"/>
  </sheets>
  <definedNames>
    <definedName name="_xlnm.Print_Area" localSheetId="0">省力化効果判定シート!$A$1:$L$41</definedName>
    <definedName name="導入環境">省力化効果判定シート!$E$15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9" i="36" l="1"/>
  <c r="O18" i="36"/>
  <c r="O17" i="36"/>
  <c r="AF11" i="36"/>
  <c r="AA11" i="36"/>
  <c r="V11" i="36"/>
  <c r="U11" i="36"/>
  <c r="M18" i="36"/>
  <c r="N18" i="36"/>
  <c r="M19" i="36"/>
  <c r="N19" i="36"/>
  <c r="N17" i="36"/>
  <c r="M17" i="36"/>
  <c r="L19" i="36"/>
  <c r="L18" i="36"/>
  <c r="L17" i="36"/>
  <c r="M40" i="33" l="1"/>
  <c r="E6" i="33" l="1"/>
  <c r="M6" i="36"/>
  <c r="N6" i="36"/>
  <c r="O6" i="36"/>
  <c r="P6" i="36"/>
  <c r="Q6" i="36"/>
  <c r="R6" i="36"/>
  <c r="S6" i="36"/>
  <c r="AT9" i="36" s="1"/>
  <c r="T6" i="36"/>
  <c r="U6" i="36"/>
  <c r="L6" i="36"/>
  <c r="K9" i="36" l="1"/>
  <c r="BD9" i="36"/>
  <c r="AY9" i="36"/>
  <c r="AO9" i="36"/>
  <c r="AJ9" i="36"/>
  <c r="O15" i="36"/>
  <c r="AE9" i="36"/>
  <c r="U9" i="36"/>
  <c r="P9" i="36"/>
  <c r="Z9" i="36"/>
  <c r="N15" i="36"/>
  <c r="M15" i="36"/>
  <c r="K6" i="36"/>
  <c r="P15" i="36"/>
  <c r="R15" i="36"/>
  <c r="Q15" i="36"/>
  <c r="K15" i="36"/>
  <c r="S15" i="36"/>
  <c r="L15" i="36"/>
  <c r="T15" i="36"/>
  <c r="C18" i="36" l="1" a="1"/>
  <c r="C18" i="36" s="1"/>
  <c r="D20" i="33" s="1"/>
  <c r="N20" i="33" s="1"/>
  <c r="C24" i="36" a="1"/>
  <c r="C24" i="36" s="1"/>
  <c r="D26" i="33" s="1"/>
  <c r="C19" i="36" a="1"/>
  <c r="C19" i="36" s="1"/>
  <c r="D21" i="33" s="1"/>
  <c r="N21" i="33" s="1"/>
  <c r="C25" i="36" a="1"/>
  <c r="C25" i="36" s="1"/>
  <c r="D27" i="33" s="1"/>
  <c r="C26" i="36" a="1"/>
  <c r="C26" i="36" s="1"/>
  <c r="D28" i="33" s="1"/>
  <c r="C20" i="36" a="1"/>
  <c r="C20" i="36" s="1"/>
  <c r="D22" i="33" s="1"/>
  <c r="C17" i="36" a="1"/>
  <c r="C17" i="36" s="1"/>
  <c r="D19" i="33" s="1"/>
  <c r="N19" i="33" s="1"/>
  <c r="C21" i="36" a="1"/>
  <c r="C21" i="36" s="1"/>
  <c r="D23" i="33" s="1"/>
  <c r="C22" i="36" a="1"/>
  <c r="C22" i="36" s="1"/>
  <c r="D24" i="33" s="1"/>
  <c r="C23" i="36" a="1"/>
  <c r="C23" i="36" s="1"/>
  <c r="D25" i="33" s="1"/>
  <c r="G11" i="36" a="1"/>
  <c r="G11" i="36" s="1"/>
  <c r="F11" i="36" a="1"/>
  <c r="F11" i="36" s="1"/>
  <c r="E11" i="36" a="1"/>
  <c r="E11" i="36" s="1"/>
  <c r="D11" i="36" a="1"/>
  <c r="D11" i="36" s="1"/>
  <c r="C11" i="36" a="1"/>
  <c r="C11" i="36" s="1"/>
  <c r="C9" i="36"/>
  <c r="C15" i="36"/>
  <c r="N40" i="33" l="1"/>
  <c r="E45" i="33" s="1"/>
  <c r="E40" i="3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<sst xmlns="http://schemas.openxmlformats.org/spreadsheetml/2006/main" count="122" uniqueCount="61">
  <si>
    <t>製品カテゴリ</t>
    <rPh sb="0" eb="2">
      <t>セイヒン</t>
    </rPh>
    <phoneticPr fontId="1"/>
  </si>
  <si>
    <t>業種</t>
    <rPh sb="0" eb="2">
      <t>ギョウシュ</t>
    </rPh>
    <phoneticPr fontId="1"/>
  </si>
  <si>
    <t>中小企業省力化投資補助金</t>
    <rPh sb="0" eb="2">
      <t>チュウショウ</t>
    </rPh>
    <rPh sb="2" eb="4">
      <t>キギョウ</t>
    </rPh>
    <rPh sb="4" eb="6">
      <t>ショウリョク</t>
    </rPh>
    <rPh sb="6" eb="7">
      <t>カ</t>
    </rPh>
    <rPh sb="7" eb="9">
      <t>トウシ</t>
    </rPh>
    <rPh sb="9" eb="12">
      <t>ホジョキン</t>
    </rPh>
    <phoneticPr fontId="1"/>
  </si>
  <si>
    <t>◆種別</t>
    <rPh sb="1" eb="3">
      <t>シュベツ</t>
    </rPh>
    <phoneticPr fontId="1"/>
  </si>
  <si>
    <t>◆作成者情報</t>
    <rPh sb="1" eb="3">
      <t>サクセイ</t>
    </rPh>
    <rPh sb="3" eb="4">
      <t>シャ</t>
    </rPh>
    <rPh sb="4" eb="6">
      <t>ジョウホウ</t>
    </rPh>
    <phoneticPr fontId="1"/>
  </si>
  <si>
    <t>販売事業者名</t>
    <rPh sb="0" eb="2">
      <t>ハンバイ</t>
    </rPh>
    <rPh sb="2" eb="4">
      <t>ジギョウ</t>
    </rPh>
    <rPh sb="4" eb="5">
      <t>シャ</t>
    </rPh>
    <rPh sb="5" eb="6">
      <t>メイ</t>
    </rPh>
    <phoneticPr fontId="1"/>
  </si>
  <si>
    <t>◆申請者（中小企業等）情報</t>
    <rPh sb="1" eb="4">
      <t>シンセイシャ</t>
    </rPh>
    <rPh sb="5" eb="7">
      <t>チュウショウ</t>
    </rPh>
    <rPh sb="7" eb="9">
      <t>キギョウ</t>
    </rPh>
    <rPh sb="9" eb="10">
      <t>トウ</t>
    </rPh>
    <rPh sb="11" eb="13">
      <t>ジョウホウ</t>
    </rPh>
    <phoneticPr fontId="1"/>
  </si>
  <si>
    <t>申請する事業者名</t>
    <rPh sb="0" eb="2">
      <t>シンセイ</t>
    </rPh>
    <rPh sb="4" eb="7">
      <t>ジギョウシャ</t>
    </rPh>
    <rPh sb="7" eb="8">
      <t>メイ</t>
    </rPh>
    <phoneticPr fontId="1"/>
  </si>
  <si>
    <t>◆導入環境</t>
    <rPh sb="1" eb="3">
      <t>ドウニュウ</t>
    </rPh>
    <rPh sb="3" eb="5">
      <t>カンキョウ</t>
    </rPh>
    <phoneticPr fontId="1"/>
  </si>
  <si>
    <t>◆宣誓事項</t>
    <rPh sb="1" eb="3">
      <t>センセイ</t>
    </rPh>
    <rPh sb="3" eb="5">
      <t>ジコウ</t>
    </rPh>
    <phoneticPr fontId="1"/>
  </si>
  <si>
    <t>判定結果</t>
    <rPh sb="0" eb="2">
      <t>ハンテイ</t>
    </rPh>
    <rPh sb="2" eb="4">
      <t>ケッカ</t>
    </rPh>
    <phoneticPr fontId="1"/>
  </si>
  <si>
    <t>申請する中小企業等へ既存の事業内容と大きく相違していないことを確認しました。</t>
    <phoneticPr fontId="1"/>
  </si>
  <si>
    <t>導入環境について</t>
    <rPh sb="0" eb="2">
      <t>ドウニュウ</t>
    </rPh>
    <rPh sb="2" eb="4">
      <t>カンキョウ</t>
    </rPh>
    <phoneticPr fontId="1"/>
  </si>
  <si>
    <t>非表示</t>
    <rPh sb="0" eb="3">
      <t>ヒヒョウジ</t>
    </rPh>
    <phoneticPr fontId="1"/>
  </si>
  <si>
    <t>◆省力化効果判定</t>
    <rPh sb="1" eb="4">
      <t>ショウリョクカ</t>
    </rPh>
    <rPh sb="4" eb="6">
      <t>コウカ</t>
    </rPh>
    <rPh sb="6" eb="8">
      <t>ハンテイ</t>
    </rPh>
    <phoneticPr fontId="1"/>
  </si>
  <si>
    <t>データの入力規則、条件式</t>
    <rPh sb="4" eb="6">
      <t>ニュウリョク</t>
    </rPh>
    <rPh sb="6" eb="8">
      <t>キソク</t>
    </rPh>
    <rPh sb="9" eb="11">
      <t>ジョウケン</t>
    </rPh>
    <rPh sb="11" eb="12">
      <t>シキ</t>
    </rPh>
    <phoneticPr fontId="1"/>
  </si>
  <si>
    <t>全ての値</t>
    <rPh sb="0" eb="1">
      <t>スベ</t>
    </rPh>
    <rPh sb="3" eb="4">
      <t>アタイ</t>
    </rPh>
    <phoneticPr fontId="1"/>
  </si>
  <si>
    <t>省力化効果判定シート（交付申請用）</t>
    <rPh sb="0" eb="2">
      <t>ショウリョク</t>
    </rPh>
    <rPh sb="2" eb="3">
      <t>カ</t>
    </rPh>
    <rPh sb="3" eb="5">
      <t>コウカ</t>
    </rPh>
    <rPh sb="5" eb="7">
      <t>ハンテイ</t>
    </rPh>
    <rPh sb="11" eb="13">
      <t>コウフ</t>
    </rPh>
    <rPh sb="13" eb="15">
      <t>シンセイ</t>
    </rPh>
    <rPh sb="15" eb="16">
      <t>ヨウ</t>
    </rPh>
    <phoneticPr fontId="1"/>
  </si>
  <si>
    <t>本シートに記載する内容は、交付申請システム等に入力する内容及び申請する中小企業等の既存の事業内容との相違がないかを必ず御確認ください。</t>
    <rPh sb="0" eb="1">
      <t>ホン</t>
    </rPh>
    <rPh sb="5" eb="7">
      <t>キサイ</t>
    </rPh>
    <rPh sb="9" eb="11">
      <t>ナイヨウ</t>
    </rPh>
    <rPh sb="13" eb="15">
      <t>コウフ</t>
    </rPh>
    <rPh sb="15" eb="17">
      <t>シンセイ</t>
    </rPh>
    <rPh sb="21" eb="22">
      <t>トウ</t>
    </rPh>
    <rPh sb="23" eb="25">
      <t>ニュウリョク</t>
    </rPh>
    <rPh sb="27" eb="29">
      <t>ナイヨウ</t>
    </rPh>
    <rPh sb="29" eb="30">
      <t>オヨ</t>
    </rPh>
    <rPh sb="31" eb="33">
      <t>シンセイ</t>
    </rPh>
    <rPh sb="35" eb="37">
      <t>チュウショウ</t>
    </rPh>
    <rPh sb="37" eb="39">
      <t>キギョウ</t>
    </rPh>
    <rPh sb="39" eb="40">
      <t>トウ</t>
    </rPh>
    <rPh sb="41" eb="43">
      <t>キゾン</t>
    </rPh>
    <rPh sb="44" eb="46">
      <t>ジギョウ</t>
    </rPh>
    <rPh sb="46" eb="48">
      <t>ナイヨウ</t>
    </rPh>
    <rPh sb="50" eb="52">
      <t>ソウイ</t>
    </rPh>
    <rPh sb="57" eb="58">
      <t>カナラ</t>
    </rPh>
    <rPh sb="59" eb="62">
      <t>ゴカクニン</t>
    </rPh>
    <phoneticPr fontId="1"/>
  </si>
  <si>
    <t>項目名</t>
    <rPh sb="0" eb="3">
      <t>コウモクメイ</t>
    </rPh>
    <phoneticPr fontId="1"/>
  </si>
  <si>
    <t>プルダウン</t>
    <phoneticPr fontId="1"/>
  </si>
  <si>
    <t>：直接入力</t>
    <rPh sb="1" eb="5">
      <t>チョクセツニュウリョク</t>
    </rPh>
    <phoneticPr fontId="1"/>
  </si>
  <si>
    <t>業種選択→</t>
    <rPh sb="0" eb="2">
      <t>ギョウシュ</t>
    </rPh>
    <rPh sb="2" eb="4">
      <t>センタク</t>
    </rPh>
    <phoneticPr fontId="1"/>
  </si>
  <si>
    <t>◆導入環境</t>
    <phoneticPr fontId="1"/>
  </si>
  <si>
    <t>選択肢1</t>
    <rPh sb="0" eb="3">
      <t>センタクシ</t>
    </rPh>
    <phoneticPr fontId="1"/>
  </si>
  <si>
    <t>選択肢2</t>
    <rPh sb="0" eb="3">
      <t>センタクシ</t>
    </rPh>
    <phoneticPr fontId="1"/>
  </si>
  <si>
    <t>選択肢3</t>
    <rPh sb="0" eb="3">
      <t>センタクシ</t>
    </rPh>
    <phoneticPr fontId="1"/>
  </si>
  <si>
    <t>選択肢4</t>
    <rPh sb="0" eb="3">
      <t>センタクシ</t>
    </rPh>
    <phoneticPr fontId="1"/>
  </si>
  <si>
    <t>選択肢5</t>
    <rPh sb="0" eb="3">
      <t>センタクシ</t>
    </rPh>
    <phoneticPr fontId="1"/>
  </si>
  <si>
    <t>入力数チェック</t>
    <rPh sb="0" eb="2">
      <t>ニュウリョク</t>
    </rPh>
    <rPh sb="2" eb="3">
      <t>スウ</t>
    </rPh>
    <phoneticPr fontId="1"/>
  </si>
  <si>
    <t>：数式（業種間で参照）</t>
    <rPh sb="1" eb="3">
      <t>スウシキ</t>
    </rPh>
    <rPh sb="4" eb="6">
      <t>ギョウシュ</t>
    </rPh>
    <rPh sb="6" eb="7">
      <t>カン</t>
    </rPh>
    <rPh sb="8" eb="10">
      <t>サンショウ</t>
    </rPh>
    <phoneticPr fontId="1"/>
  </si>
  <si>
    <t>：動作に必要な数式（触るべからず）</t>
    <rPh sb="1" eb="3">
      <t>ドウサ</t>
    </rPh>
    <rPh sb="4" eb="6">
      <t>ヒツヨウ</t>
    </rPh>
    <rPh sb="7" eb="9">
      <t>スウシキ</t>
    </rPh>
    <rPh sb="10" eb="11">
      <t>サワ</t>
    </rPh>
    <phoneticPr fontId="1"/>
  </si>
  <si>
    <t>◆置き換えによる省力化効果について（導入環境で２を選んだ方のみ）</t>
    <phoneticPr fontId="1"/>
  </si>
  <si>
    <t>機能・性能名</t>
    <rPh sb="0" eb="2">
      <t>キノウ</t>
    </rPh>
    <rPh sb="3" eb="5">
      <t>セイノウ</t>
    </rPh>
    <rPh sb="5" eb="6">
      <t>メイ</t>
    </rPh>
    <phoneticPr fontId="1"/>
  </si>
  <si>
    <t>◆置き換えによる省力化効果について（導入環境で２を選んだ方のみ）</t>
    <phoneticPr fontId="1"/>
  </si>
  <si>
    <t>特に導入環境で２．を選んだ場合は以下に注意すること。</t>
    <rPh sb="2" eb="4">
      <t>ドウニュウ</t>
    </rPh>
    <rPh sb="4" eb="6">
      <t>カンキョウ</t>
    </rPh>
    <rPh sb="10" eb="11">
      <t>エラ</t>
    </rPh>
    <phoneticPr fontId="1"/>
  </si>
  <si>
    <t>・事業計画の申請において、置き換えにより得られる省力化効果を具体的に記載すること。</t>
    <rPh sb="1" eb="3">
      <t>ジギョウ</t>
    </rPh>
    <rPh sb="3" eb="5">
      <t>ケイカク</t>
    </rPh>
    <rPh sb="13" eb="14">
      <t>オ</t>
    </rPh>
    <rPh sb="15" eb="16">
      <t>カ</t>
    </rPh>
    <rPh sb="20" eb="21">
      <t>エ</t>
    </rPh>
    <rPh sb="24" eb="27">
      <t>ショウリョクカ</t>
    </rPh>
    <rPh sb="27" eb="29">
      <t>コウカ</t>
    </rPh>
    <phoneticPr fontId="1"/>
  </si>
  <si>
    <t>・置き換えによる省力化効果が認められない場合は不採択となります。</t>
    <rPh sb="1" eb="2">
      <t>オ</t>
    </rPh>
    <rPh sb="3" eb="4">
      <t>カ</t>
    </rPh>
    <rPh sb="23" eb="26">
      <t>フサイタク</t>
    </rPh>
    <phoneticPr fontId="1"/>
  </si>
  <si>
    <t>・既に所有する製品の置き換えであり省力化効果が得られない事業は補助対象外です。</t>
    <rPh sb="31" eb="33">
      <t>ホジョ</t>
    </rPh>
    <phoneticPr fontId="1"/>
  </si>
  <si>
    <t>　（例）券売機の場合：新札対応のためだけの買い換え</t>
    <phoneticPr fontId="1"/>
  </si>
  <si>
    <t>r04</t>
    <phoneticPr fontId="1"/>
  </si>
  <si>
    <t>置換数チェック</t>
    <rPh sb="0" eb="2">
      <t>オキカエ</t>
    </rPh>
    <rPh sb="2" eb="3">
      <t>スウ</t>
    </rPh>
    <phoneticPr fontId="1"/>
  </si>
  <si>
    <t>判定中（すべての項目に入力してください。）：未入力項目あり</t>
    <rPh sb="0" eb="3">
      <t>ハンテイチュウ</t>
    </rPh>
    <rPh sb="8" eb="10">
      <t>コウモク</t>
    </rPh>
    <rPh sb="11" eb="13">
      <t>ニュウリョク</t>
    </rPh>
    <rPh sb="22" eb="25">
      <t>ミニュウリョク</t>
    </rPh>
    <rPh sb="25" eb="27">
      <t>コウモク</t>
    </rPh>
    <phoneticPr fontId="1"/>
  </si>
  <si>
    <t>良：新規導入申請の場合、もしくは置き換え導入申請で、省力化効果が1つでも選択されている場合</t>
    <rPh sb="0" eb="1">
      <t>ヨ</t>
    </rPh>
    <rPh sb="2" eb="4">
      <t>シンキ</t>
    </rPh>
    <rPh sb="4" eb="6">
      <t>ドウニュウ</t>
    </rPh>
    <rPh sb="6" eb="8">
      <t>シンセイ</t>
    </rPh>
    <rPh sb="9" eb="11">
      <t>バアイ</t>
    </rPh>
    <rPh sb="16" eb="17">
      <t>オ</t>
    </rPh>
    <rPh sb="18" eb="19">
      <t>カ</t>
    </rPh>
    <rPh sb="20" eb="22">
      <t>ドウニュウ</t>
    </rPh>
    <rPh sb="22" eb="24">
      <t>シンセイ</t>
    </rPh>
    <rPh sb="26" eb="28">
      <t>ショウリョク</t>
    </rPh>
    <rPh sb="28" eb="29">
      <t>カ</t>
    </rPh>
    <rPh sb="29" eb="31">
      <t>コウカ</t>
    </rPh>
    <rPh sb="36" eb="38">
      <t>センタク</t>
    </rPh>
    <rPh sb="43" eb="45">
      <t>バアイ</t>
    </rPh>
    <phoneticPr fontId="1"/>
  </si>
  <si>
    <t>導入製品・導入計画の見直しが必要：上記以外（置き換え導入申請で、省力化効果が1つも選択されていない場合）</t>
    <rPh sb="19" eb="21">
      <t>ジョウキ</t>
    </rPh>
    <rPh sb="21" eb="23">
      <t>イガイ</t>
    </rPh>
    <rPh sb="24" eb="25">
      <t>オ</t>
    </rPh>
    <rPh sb="26" eb="27">
      <t>カ</t>
    </rPh>
    <rPh sb="28" eb="30">
      <t>ドウニュウ</t>
    </rPh>
    <rPh sb="30" eb="32">
      <t>シンセイ</t>
    </rPh>
    <rPh sb="34" eb="39">
      <t>ショウリョクカコウカ</t>
    </rPh>
    <rPh sb="41" eb="43">
      <t>センタク</t>
    </rPh>
    <rPh sb="43" eb="45">
      <t>センタクバアイ</t>
    </rPh>
    <phoneticPr fontId="1"/>
  </si>
  <si>
    <t>製品を導入することで、新たに追加される機能・性能はどれか。（複数選択可）</t>
    <phoneticPr fontId="1"/>
  </si>
  <si>
    <t>製造業</t>
  </si>
  <si>
    <t>小売業</t>
  </si>
  <si>
    <t>飲食サービス業</t>
  </si>
  <si>
    <t>宿泊業</t>
  </si>
  <si>
    <t>卸売業</t>
  </si>
  <si>
    <t>1.事業所の従事者が行っている加工・生産業務を食品包覆機（食品包あん機、餃子成型機等）に置き換える</t>
  </si>
  <si>
    <t>2.すでに別の食品包覆機（食品包あん機、餃子成型機等）が行っている加工・生産業務を今回申請する食品包覆機（食品包あん機、餃子成型機等）で行う</t>
  </si>
  <si>
    <t>1.店舗スタッフが行っている調理業務を食品包覆機（食品包あん機、餃子成型機等）に置き換える</t>
  </si>
  <si>
    <t>2.すでに別の食品包覆機（食品包あん機、餃子成型機等）が行っている調理業務を今回申請する食品包覆機（食品包あん機、餃子成型機等）で行う</t>
  </si>
  <si>
    <t>1.施設スタッフが行っている調理業務を食品包覆機（食品包あん機、餃子成型機等）に置き換える</t>
  </si>
  <si>
    <t>1.事業所の従事者が行っている調理業務を食品包覆機（食品包あん機、餃子成型機等）に置き換える</t>
  </si>
  <si>
    <t>生地製造・調整機能</t>
  </si>
  <si>
    <t>タッチパネル式表示機能</t>
  </si>
  <si>
    <t>生産速度可変機能</t>
  </si>
  <si>
    <t>食品包覆機（食品包あん機、餃子成型機等）</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</si>
</sst>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1"/>
      <name val="ＭＳ Ｐゴシック"/>
      <family val="3"/>
      <charset val="128"/>
      <scheme val="minor"/>
    </font>
    <font>
      <sz val="9"/>
      <color theme="1"/>
      <name val="ＭＳ Ｐゴシック"/>
      <family val="2"/>
      <charset val="128"/>
      <scheme val="minor"/>
    </font>
    <font>
      <sz val="11"/>
      <color theme="1"/>
      <name val="ＭＳ Ｐゴシック"/>
      <family val="3"/>
      <charset val="128"/>
      <scheme val="minor"/>
    </font>
    <font>
      <strike/>
      <sz val="11"/>
      <color theme="1"/>
      <name val="ＭＳ Ｐゴシック"/>
      <family val="3"/>
      <charset val="128"/>
      <scheme val="minor"/>
    </font>
    <font>
      <sz val="9"/>
      <color theme="1"/>
      <name val="ＭＳ Ｐゴシック"/>
      <family val="3"/>
      <charset val="128"/>
      <scheme val="minor"/>
    </font>
    <font>
      <sz val="9"/>
      <name val="ＭＳ Ｐゴシック"/>
      <family val="2"/>
      <charset val="128"/>
      <scheme val="minor"/>
    </font>
    <font>
      <b/>
      <sz val="9"/>
      <color theme="1"/>
      <name val="ＭＳ Ｐゴシック"/>
      <family val="3"/>
      <charset val="128"/>
      <scheme val="minor"/>
    </font>
    <font>
      <b/>
      <sz val="11"/>
      <name val="ＭＳ Ｐゴシック"/>
      <family val="3"/>
      <charset val="128"/>
      <scheme val="minor"/>
    </font>
    <font>
      <sz val="9"/>
      <name val="ＭＳ Ｐゴシック"/>
      <family val="3"/>
      <charset val="128"/>
      <scheme val="minor"/>
    </font>
    <font>
      <sz val="11"/>
      <color theme="0"/>
      <name val="ＭＳ Ｐゴシック"/>
      <family val="3"/>
      <charset val="128"/>
      <scheme val="minor"/>
    </font>
    <font>
      <sz val="14"/>
      <color theme="0"/>
      <name val="ＭＳ Ｐゴシック"/>
      <family val="3"/>
      <charset val="128"/>
      <scheme val="minor"/>
    </font>
    <font>
      <sz val="12"/>
      <name val="ＭＳ Ｐゴシック"/>
      <family val="3"/>
      <charset val="128"/>
      <scheme val="minor"/>
    </font>
    <font>
      <sz val="12"/>
      <color rgb="FF0070C0"/>
      <name val="ＭＳ Ｐゴシック"/>
      <family val="3"/>
      <charset val="128"/>
      <scheme val="minor"/>
    </font>
    <font>
      <sz val="11"/>
      <color rgb="FFC00000"/>
      <name val="ＭＳ Ｐゴシック"/>
      <family val="3"/>
      <charset val="128"/>
    </font>
    <font>
      <sz val="11"/>
      <name val="ＭＳ Ｐゴシック"/>
      <family val="3"/>
      <charset val="128"/>
    </font>
    <font>
      <sz val="11"/>
      <color theme="1"/>
      <name val="ＭＳ Ｐゴシック"/>
      <family val="3"/>
      <charset val="128"/>
    </font>
    <font>
      <sz val="9"/>
      <color theme="1"/>
      <name val="ＭＳ Ｐゴシック"/>
      <family val="3"/>
      <charset val="128"/>
    </font>
    <font>
      <b/>
      <sz val="11"/>
      <color theme="1"/>
      <name val="ＭＳ Ｐゴシック"/>
      <family val="3"/>
      <charset val="128"/>
    </font>
    <font>
      <sz val="9"/>
      <color rgb="FFFF0000"/>
      <name val="ＭＳ Ｐゴシック"/>
      <family val="3"/>
      <charset val="128"/>
      <scheme val="minor"/>
    </font>
  </fonts>
  <fills count="15">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7" tint="0.39997558519241921"/>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1"/>
        <bgColor indexed="64"/>
      </patternFill>
    </fill>
    <fill>
      <patternFill patternType="solid">
        <fgColor rgb="FFFFC000"/>
        <bgColor indexed="64"/>
      </patternFill>
    </fill>
    <fill>
      <patternFill patternType="solid">
        <fgColor theme="4" tint="0.79998168889431442"/>
        <bgColor indexed="64"/>
      </patternFill>
    </fill>
    <fill>
      <patternFill patternType="solid">
        <fgColor rgb="FFFF0000"/>
        <bgColor indexed="64"/>
      </patternFill>
    </fill>
    <fill>
      <patternFill patternType="solid">
        <fgColor rgb="FFFFD966"/>
        <bgColor indexed="64"/>
      </patternFill>
    </fill>
    <fill>
      <patternFill patternType="solid">
        <fgColor rgb="FFFFF2CC"/>
        <bgColor indexed="64"/>
      </patternFill>
    </fill>
    <fill>
      <patternFill patternType="solid">
        <fgColor rgb="FFCBFFD5"/>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double">
        <color auto="1"/>
      </top>
      <bottom style="thin">
        <color indexed="64"/>
      </bottom>
      <diagonal/>
    </border>
    <border>
      <left/>
      <right/>
      <top style="double">
        <color auto="1"/>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s>
  <cellStyleXfs count="1">
    <xf numFmtId="0" fontId="0" fillId="0" borderId="0">
      <alignment vertical="center"/>
    </xf>
  </cellStyleXfs>
  <cellXfs count="111">
    <xf numFmtId="0" fontId="0" fillId="0" borderId="0" xfId="0">
      <alignment vertical="center"/>
    </xf>
    <xf numFmtId="0" fontId="0" fillId="0" borderId="0" xfId="0" applyAlignment="1">
      <alignment horizontal="left" vertical="center"/>
    </xf>
    <xf numFmtId="0" fontId="7" fillId="0" borderId="0" xfId="0" applyFont="1" applyAlignment="1" applyProtection="1">
      <alignment horizontal="left" vertical="center"/>
      <protection locked="0"/>
    </xf>
    <xf numFmtId="0" fontId="5" fillId="0" borderId="0" xfId="0" applyFont="1" applyAlignment="1">
      <alignment horizontal="right" vertical="center"/>
    </xf>
    <xf numFmtId="0" fontId="12" fillId="8" borderId="0" xfId="0" applyFont="1" applyFill="1">
      <alignment vertical="center"/>
    </xf>
    <xf numFmtId="0" fontId="7" fillId="0" borderId="0" xfId="0" applyFont="1">
      <alignment vertical="center"/>
    </xf>
    <xf numFmtId="0" fontId="8" fillId="0" borderId="0" xfId="0" applyFont="1">
      <alignment vertical="center"/>
    </xf>
    <xf numFmtId="0" fontId="3" fillId="0" borderId="0" xfId="0" applyFont="1">
      <alignment vertical="center"/>
    </xf>
    <xf numFmtId="0" fontId="9" fillId="0" borderId="0" xfId="0" applyFont="1">
      <alignment vertical="center"/>
    </xf>
    <xf numFmtId="0" fontId="9" fillId="0" borderId="5" xfId="0" applyFont="1" applyBorder="1">
      <alignment vertical="center"/>
    </xf>
    <xf numFmtId="0" fontId="5" fillId="0" borderId="0" xfId="0" applyFont="1" applyAlignment="1">
      <alignment horizontal="center" vertical="center" shrinkToFit="1"/>
    </xf>
    <xf numFmtId="0" fontId="0" fillId="5" borderId="1" xfId="0" applyFill="1" applyBorder="1">
      <alignment vertical="center"/>
    </xf>
    <xf numFmtId="0" fontId="2" fillId="0" borderId="0" xfId="0" applyFont="1">
      <alignment vertical="center"/>
    </xf>
    <xf numFmtId="0" fontId="10" fillId="0" borderId="0" xfId="0" applyFont="1">
      <alignment vertical="center"/>
    </xf>
    <xf numFmtId="0" fontId="7" fillId="0" borderId="0" xfId="0" applyFont="1" applyAlignment="1">
      <alignment horizontal="center" vertical="center"/>
    </xf>
    <xf numFmtId="0" fontId="16" fillId="0" borderId="0" xfId="0" applyFont="1">
      <alignment vertical="center"/>
    </xf>
    <xf numFmtId="0" fontId="11" fillId="0" borderId="0" xfId="0" applyFont="1" applyAlignment="1">
      <alignment horizontal="left" vertical="center"/>
    </xf>
    <xf numFmtId="0" fontId="11" fillId="0" borderId="0" xfId="0" applyFont="1">
      <alignment vertical="center"/>
    </xf>
    <xf numFmtId="0" fontId="18" fillId="0" borderId="0" xfId="0" applyFont="1">
      <alignment vertical="center"/>
    </xf>
    <xf numFmtId="0" fontId="19" fillId="0" borderId="0" xfId="0" applyFont="1">
      <alignment vertical="center"/>
    </xf>
    <xf numFmtId="0" fontId="18" fillId="0" borderId="30" xfId="0" quotePrefix="1" applyFont="1" applyBorder="1" applyProtection="1">
      <alignment vertical="center"/>
      <protection locked="0"/>
    </xf>
    <xf numFmtId="0" fontId="18" fillId="0" borderId="7" xfId="0" quotePrefix="1" applyFont="1" applyBorder="1" applyProtection="1">
      <alignment vertical="center"/>
      <protection locked="0"/>
    </xf>
    <xf numFmtId="0" fontId="18" fillId="0" borderId="25" xfId="0" quotePrefix="1" applyFont="1" applyBorder="1" applyProtection="1">
      <alignment vertical="center"/>
      <protection locked="0"/>
    </xf>
    <xf numFmtId="0" fontId="18" fillId="0" borderId="29" xfId="0" quotePrefix="1" applyFont="1" applyBorder="1" applyProtection="1">
      <alignment vertical="center"/>
      <protection locked="0"/>
    </xf>
    <xf numFmtId="0" fontId="18" fillId="0" borderId="24" xfId="0" quotePrefix="1" applyFont="1" applyBorder="1" applyProtection="1">
      <alignment vertical="center"/>
      <protection locked="0"/>
    </xf>
    <xf numFmtId="0" fontId="18" fillId="0" borderId="16" xfId="0" quotePrefix="1" applyFont="1" applyBorder="1" applyProtection="1">
      <alignment vertical="center"/>
      <protection locked="0"/>
    </xf>
    <xf numFmtId="0" fontId="18" fillId="0" borderId="0" xfId="0" applyFont="1" applyAlignment="1">
      <alignment horizontal="left" vertical="center"/>
    </xf>
    <xf numFmtId="0" fontId="18" fillId="0" borderId="21" xfId="0" applyFont="1" applyBorder="1" applyAlignment="1">
      <alignment horizontal="left" vertical="center"/>
    </xf>
    <xf numFmtId="0" fontId="18" fillId="0" borderId="21" xfId="0" applyFont="1" applyBorder="1">
      <alignment vertical="center"/>
    </xf>
    <xf numFmtId="0" fontId="18" fillId="0" borderId="0" xfId="0" applyFont="1" applyProtection="1">
      <alignment vertical="center"/>
      <protection locked="0"/>
    </xf>
    <xf numFmtId="0" fontId="18" fillId="10" borderId="29" xfId="0" quotePrefix="1" applyFont="1" applyFill="1" applyBorder="1" applyProtection="1">
      <alignment vertical="center"/>
      <protection locked="0"/>
    </xf>
    <xf numFmtId="0" fontId="18" fillId="10" borderId="24" xfId="0" quotePrefix="1" applyFont="1" applyFill="1" applyBorder="1" applyProtection="1">
      <alignment vertical="center"/>
      <protection locked="0"/>
    </xf>
    <xf numFmtId="0" fontId="18" fillId="10" borderId="14" xfId="0" applyFont="1" applyFill="1" applyBorder="1" applyProtection="1">
      <alignment vertical="center"/>
      <protection locked="0"/>
    </xf>
    <xf numFmtId="0" fontId="18" fillId="10" borderId="15" xfId="0" applyFont="1" applyFill="1" applyBorder="1" applyProtection="1">
      <alignment vertical="center"/>
      <protection locked="0"/>
    </xf>
    <xf numFmtId="0" fontId="20" fillId="3" borderId="22" xfId="0" applyFont="1" applyFill="1" applyBorder="1">
      <alignment vertical="center"/>
    </xf>
    <xf numFmtId="0" fontId="20" fillId="3" borderId="8" xfId="0" applyFont="1" applyFill="1" applyBorder="1">
      <alignment vertical="center"/>
    </xf>
    <xf numFmtId="0" fontId="20" fillId="0" borderId="22" xfId="0" applyFont="1" applyBorder="1">
      <alignment vertical="center"/>
    </xf>
    <xf numFmtId="0" fontId="18" fillId="9" borderId="0" xfId="0" applyFont="1" applyFill="1">
      <alignment vertical="center"/>
    </xf>
    <xf numFmtId="0" fontId="18" fillId="10" borderId="0" xfId="0" applyFont="1" applyFill="1">
      <alignment vertical="center"/>
    </xf>
    <xf numFmtId="0" fontId="20" fillId="0" borderId="20" xfId="0" applyFont="1" applyBorder="1">
      <alignment vertical="center"/>
    </xf>
    <xf numFmtId="0" fontId="18" fillId="11" borderId="23" xfId="0" applyFont="1" applyFill="1" applyBorder="1">
      <alignment vertical="center"/>
    </xf>
    <xf numFmtId="0" fontId="18" fillId="11" borderId="16" xfId="0" applyFont="1" applyFill="1" applyBorder="1">
      <alignment vertical="center"/>
    </xf>
    <xf numFmtId="0" fontId="18" fillId="11" borderId="26" xfId="0" applyFont="1" applyFill="1" applyBorder="1">
      <alignment vertical="center"/>
    </xf>
    <xf numFmtId="0" fontId="18" fillId="11" borderId="31" xfId="0" applyFont="1" applyFill="1" applyBorder="1" applyProtection="1">
      <alignment vertical="center"/>
      <protection locked="0"/>
    </xf>
    <xf numFmtId="0" fontId="18" fillId="11" borderId="17" xfId="0" applyFont="1" applyFill="1" applyBorder="1">
      <alignment vertical="center"/>
    </xf>
    <xf numFmtId="0" fontId="18" fillId="11" borderId="18" xfId="0" applyFont="1" applyFill="1" applyBorder="1">
      <alignment vertical="center"/>
    </xf>
    <xf numFmtId="0" fontId="18" fillId="11" borderId="19" xfId="0" applyFont="1" applyFill="1" applyBorder="1">
      <alignment vertical="center"/>
    </xf>
    <xf numFmtId="0" fontId="18" fillId="11" borderId="0" xfId="0" applyFont="1" applyFill="1">
      <alignment vertical="center"/>
    </xf>
    <xf numFmtId="0" fontId="21" fillId="0" borderId="0" xfId="0" applyFont="1">
      <alignment vertical="center"/>
    </xf>
    <xf numFmtId="0" fontId="0" fillId="6" borderId="0" xfId="0" applyFill="1">
      <alignment vertical="center"/>
    </xf>
    <xf numFmtId="0" fontId="18" fillId="10" borderId="32" xfId="0" applyFont="1" applyFill="1" applyBorder="1" applyAlignment="1" applyProtection="1">
      <alignment vertical="center" wrapText="1"/>
      <protection locked="0"/>
    </xf>
    <xf numFmtId="0" fontId="18" fillId="0" borderId="32" xfId="0" applyFont="1" applyBorder="1" applyAlignment="1" applyProtection="1">
      <alignment vertical="center" wrapText="1"/>
      <protection locked="0"/>
    </xf>
    <xf numFmtId="0" fontId="20" fillId="0" borderId="0" xfId="0" applyFont="1">
      <alignment vertical="center"/>
    </xf>
    <xf numFmtId="0" fontId="18" fillId="0" borderId="0" xfId="0" applyFont="1" applyAlignment="1">
      <alignment vertical="center" wrapText="1"/>
    </xf>
    <xf numFmtId="0" fontId="4" fillId="0" borderId="0" xfId="0" applyFont="1" applyAlignment="1">
      <alignment vertical="center" wrapText="1"/>
    </xf>
    <xf numFmtId="0" fontId="5" fillId="12" borderId="1" xfId="0" applyFont="1" applyFill="1" applyBorder="1" applyAlignment="1">
      <alignment vertical="center" wrapText="1"/>
    </xf>
    <xf numFmtId="0" fontId="4" fillId="0" borderId="0" xfId="0" applyFont="1">
      <alignment vertical="center"/>
    </xf>
    <xf numFmtId="0" fontId="20" fillId="3" borderId="13" xfId="0" applyFont="1" applyFill="1" applyBorder="1">
      <alignment vertical="center"/>
    </xf>
    <xf numFmtId="0" fontId="18" fillId="0" borderId="0" xfId="0" quotePrefix="1" applyFont="1" applyProtection="1">
      <alignment vertical="center"/>
      <protection locked="0"/>
    </xf>
    <xf numFmtId="0" fontId="18" fillId="0" borderId="27" xfId="0" quotePrefix="1" applyFont="1" applyBorder="1" applyProtection="1">
      <alignment vertical="center"/>
      <protection locked="0"/>
    </xf>
    <xf numFmtId="0" fontId="18" fillId="0" borderId="28" xfId="0" quotePrefix="1" applyFont="1" applyBorder="1" applyProtection="1">
      <alignment vertical="center"/>
      <protection locked="0"/>
    </xf>
    <xf numFmtId="0" fontId="18" fillId="9" borderId="32" xfId="0" applyFont="1" applyFill="1" applyBorder="1" applyAlignment="1" applyProtection="1">
      <alignment vertical="center" wrapText="1"/>
      <protection locked="0"/>
    </xf>
    <xf numFmtId="0" fontId="18" fillId="9" borderId="29" xfId="0" quotePrefix="1" applyFont="1" applyFill="1" applyBorder="1" applyProtection="1">
      <alignment vertical="center"/>
      <protection locked="0"/>
    </xf>
    <xf numFmtId="0" fontId="18" fillId="9" borderId="30" xfId="0" quotePrefix="1" applyFont="1" applyFill="1" applyBorder="1" applyProtection="1">
      <alignment vertical="center"/>
      <protection locked="0"/>
    </xf>
    <xf numFmtId="0" fontId="18" fillId="9" borderId="24" xfId="0" quotePrefix="1" applyFont="1" applyFill="1" applyBorder="1" applyProtection="1">
      <alignment vertical="center"/>
      <protection locked="0"/>
    </xf>
    <xf numFmtId="0" fontId="5" fillId="13" borderId="7" xfId="0" applyFont="1" applyFill="1" applyBorder="1" applyAlignment="1">
      <alignment horizontal="left" vertical="center" wrapText="1"/>
    </xf>
    <xf numFmtId="0" fontId="5" fillId="13" borderId="3" xfId="0" applyFont="1" applyFill="1" applyBorder="1" applyAlignment="1">
      <alignment horizontal="left" vertical="center" wrapText="1"/>
    </xf>
    <xf numFmtId="0" fontId="5" fillId="13" borderId="1" xfId="0" applyFont="1" applyFill="1" applyBorder="1" applyAlignment="1">
      <alignment vertical="center" wrapText="1"/>
    </xf>
    <xf numFmtId="0" fontId="0" fillId="0" borderId="0" xfId="0" applyAlignment="1">
      <alignment horizontal="left" vertical="center"/>
    </xf>
    <xf numFmtId="0" fontId="5" fillId="13" borderId="4" xfId="0" applyFont="1" applyFill="1" applyBorder="1" applyAlignment="1">
      <alignment horizontal="left" vertical="center" wrapText="1"/>
    </xf>
    <xf numFmtId="0" fontId="5" fillId="13" borderId="6" xfId="0" applyFont="1" applyFill="1" applyBorder="1" applyAlignment="1">
      <alignment horizontal="left" vertical="center" wrapText="1"/>
    </xf>
    <xf numFmtId="0" fontId="17" fillId="7" borderId="9" xfId="0" applyFont="1" applyFill="1" applyBorder="1" applyAlignment="1">
      <alignment horizontal="center" vertical="center"/>
    </xf>
    <xf numFmtId="0" fontId="17" fillId="7" borderId="8" xfId="0" applyFont="1" applyFill="1" applyBorder="1" applyAlignment="1">
      <alignment horizontal="center" vertical="center"/>
    </xf>
    <xf numFmtId="0" fontId="10" fillId="0" borderId="10" xfId="0" applyFont="1" applyBorder="1" applyAlignment="1">
      <alignment horizontal="left" vertical="center"/>
    </xf>
    <xf numFmtId="0" fontId="10" fillId="0" borderId="11" xfId="0" applyFont="1" applyBorder="1" applyAlignment="1">
      <alignment horizontal="left" vertical="center"/>
    </xf>
    <xf numFmtId="0" fontId="10" fillId="0" borderId="12" xfId="0" applyFont="1" applyBorder="1" applyAlignment="1">
      <alignment horizontal="left" vertical="center"/>
    </xf>
    <xf numFmtId="0" fontId="2" fillId="5" borderId="2" xfId="0" applyFont="1" applyFill="1" applyBorder="1" applyAlignment="1">
      <alignment vertical="center" shrinkToFit="1"/>
    </xf>
    <xf numFmtId="0" fontId="0" fillId="5" borderId="7" xfId="0" applyFill="1" applyBorder="1" applyAlignment="1">
      <alignment vertical="center" shrinkToFit="1"/>
    </xf>
    <xf numFmtId="0" fontId="0" fillId="5" borderId="3" xfId="0" applyFill="1" applyBorder="1" applyAlignment="1">
      <alignment vertical="center" shrinkToFit="1"/>
    </xf>
    <xf numFmtId="0" fontId="5" fillId="14" borderId="0" xfId="0" applyFont="1" applyFill="1" applyAlignment="1">
      <alignment horizontal="left" vertical="center"/>
    </xf>
    <xf numFmtId="0" fontId="13" fillId="8" borderId="0" xfId="0" applyFont="1" applyFill="1" applyAlignment="1">
      <alignment horizontal="center" vertical="center"/>
    </xf>
    <xf numFmtId="0" fontId="14" fillId="0" borderId="0" xfId="0" applyFont="1" applyAlignment="1">
      <alignment horizontal="left" vertical="center" wrapText="1"/>
    </xf>
    <xf numFmtId="0" fontId="15" fillId="0" borderId="0" xfId="0" applyFont="1" applyAlignment="1">
      <alignment horizontal="left" vertical="center" wrapText="1"/>
    </xf>
    <xf numFmtId="0" fontId="0" fillId="5" borderId="2" xfId="0" applyFill="1" applyBorder="1" applyAlignment="1">
      <alignment horizontal="center" vertical="center"/>
    </xf>
    <xf numFmtId="0" fontId="0" fillId="5" borderId="3" xfId="0" applyFill="1" applyBorder="1" applyAlignment="1">
      <alignment horizontal="center" vertical="center"/>
    </xf>
    <xf numFmtId="0" fontId="5" fillId="2" borderId="2" xfId="0" applyFont="1" applyFill="1" applyBorder="1" applyAlignment="1" applyProtection="1">
      <alignment horizontal="left" vertical="center"/>
      <protection locked="0"/>
    </xf>
    <xf numFmtId="0" fontId="5" fillId="2" borderId="7" xfId="0" applyFont="1" applyFill="1" applyBorder="1" applyAlignment="1" applyProtection="1">
      <alignment horizontal="left" vertical="center"/>
      <protection locked="0"/>
    </xf>
    <xf numFmtId="0" fontId="5" fillId="2" borderId="3" xfId="0" applyFont="1" applyFill="1" applyBorder="1" applyAlignment="1" applyProtection="1">
      <alignment horizontal="left" vertical="center"/>
      <protection locked="0"/>
    </xf>
    <xf numFmtId="0" fontId="5" fillId="5" borderId="2" xfId="0" applyFont="1" applyFill="1" applyBorder="1" applyAlignment="1">
      <alignment horizontal="center" vertical="center"/>
    </xf>
    <xf numFmtId="0" fontId="6" fillId="5" borderId="3" xfId="0" applyFont="1" applyFill="1" applyBorder="1" applyAlignment="1">
      <alignment horizontal="center" vertical="center"/>
    </xf>
    <xf numFmtId="0" fontId="5" fillId="2" borderId="2" xfId="0" applyFont="1" applyFill="1" applyBorder="1" applyAlignment="1" applyProtection="1">
      <alignment horizontal="left" vertical="center" wrapText="1"/>
      <protection locked="0"/>
    </xf>
    <xf numFmtId="0" fontId="5" fillId="2" borderId="7" xfId="0" applyFont="1" applyFill="1" applyBorder="1" applyAlignment="1" applyProtection="1">
      <alignment horizontal="left" vertical="center" wrapText="1"/>
      <protection locked="0"/>
    </xf>
    <xf numFmtId="0" fontId="5" fillId="2" borderId="3" xfId="0" applyFont="1" applyFill="1" applyBorder="1" applyAlignment="1" applyProtection="1">
      <alignment horizontal="left" vertical="center"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2" fillId="0" borderId="2"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4" borderId="2"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3" xfId="0" applyFont="1" applyFill="1" applyBorder="1" applyAlignment="1">
      <alignment horizontal="center" vertical="center"/>
    </xf>
    <xf numFmtId="0" fontId="20" fillId="0" borderId="0" xfId="0" applyFont="1" applyAlignment="1">
      <alignment horizontal="center" vertical="center"/>
    </xf>
    <xf numFmtId="0" fontId="20" fillId="3" borderId="9" xfId="0" applyFont="1" applyFill="1" applyBorder="1" applyAlignment="1">
      <alignment horizontal="left" vertical="center"/>
    </xf>
    <xf numFmtId="0" fontId="20" fillId="3" borderId="8" xfId="0" applyFont="1" applyFill="1" applyBorder="1" applyAlignment="1">
      <alignment horizontal="left" vertical="center"/>
    </xf>
    <xf numFmtId="0" fontId="20" fillId="3" borderId="13" xfId="0" applyFont="1" applyFill="1" applyBorder="1" applyAlignment="1">
      <alignment horizontal="left" vertical="center"/>
    </xf>
    <xf numFmtId="0" fontId="18" fillId="0" borderId="0" xfId="0" applyFont="1" applyAlignment="1">
      <alignment horizontal="center" vertical="center"/>
    </xf>
    <xf numFmtId="0" fontId="20" fillId="0" borderId="9" xfId="0" applyFont="1" applyBorder="1" applyAlignment="1">
      <alignment horizontal="left" vertical="center"/>
    </xf>
    <xf numFmtId="0" fontId="20" fillId="0" borderId="8" xfId="0" applyFont="1" applyBorder="1" applyAlignment="1">
      <alignment horizontal="left" vertical="center"/>
    </xf>
    <xf numFmtId="0" fontId="20" fillId="0" borderId="13" xfId="0" applyFont="1" applyBorder="1" applyAlignment="1">
      <alignment horizontal="left" vertical="center"/>
    </xf>
    <xf numFmtId="0" fontId="20" fillId="0" borderId="0" xfId="0" applyFont="1" applyAlignment="1">
      <alignment horizontal="right" vertical="center"/>
    </xf>
    <xf numFmtId="0" fontId="20" fillId="0" borderId="21" xfId="0" applyFont="1" applyBorder="1" applyAlignment="1">
      <alignment horizontal="right" vertical="center"/>
    </xf>
  </cellXfs>
  <cellStyles count="1">
    <cellStyle name="標準" xfId="0" builtinId="0"/>
  </cellStyles>
  <dxfs count="7">
    <dxf>
      <fill>
        <patternFill>
          <bgColor theme="9" tint="0.79998168889431442"/>
        </patternFill>
      </fill>
    </dxf>
    <dxf>
      <fill>
        <patternFill>
          <bgColor theme="5" tint="0.39994506668294322"/>
        </patternFill>
      </fill>
    </dxf>
    <dxf>
      <fill>
        <patternFill>
          <bgColor theme="0" tint="-4.9989318521683403E-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2" defaultPivotStyle="PivotStyleLight16"/>
  <colors>
    <mruColors>
      <color rgb="FFCBFFD5"/>
      <color rgb="FFFFF2CC"/>
      <color rgb="FFFFD966"/>
      <color rgb="FFFCE4D6"/>
      <color rgb="FFEDED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fmlaLink="$M$37" lockText="1" noThreeD="1"/>
</file>

<file path=xl/ctrlProps/ctrlProp2.xml><?xml version="1.0" encoding="utf-8"?>
<formControlPr xmlns="http://schemas.microsoft.com/office/spreadsheetml/2009/9/main" objectType="CheckBox" fmlaLink="$M$19" lockText="1" noThreeD="1"/>
</file>

<file path=xl/ctrlProps/ctrlProp3.xml><?xml version="1.0" encoding="utf-8"?>
<formControlPr xmlns="http://schemas.microsoft.com/office/spreadsheetml/2009/9/main" objectType="CheckBox" fmlaLink="$M$20" lockText="1" noThreeD="1"/>
</file>

<file path=xl/ctrlProps/ctrlProp4.xml><?xml version="1.0" encoding="utf-8"?>
<formControlPr xmlns="http://schemas.microsoft.com/office/spreadsheetml/2009/9/main" objectType="CheckBox" fmlaLink="$M$21"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236220</xdr:colOff>
          <xdr:row>35</xdr:row>
          <xdr:rowOff>213360</xdr:rowOff>
        </xdr:from>
        <xdr:to>
          <xdr:col>2</xdr:col>
          <xdr:colOff>502920</xdr:colOff>
          <xdr:row>37</xdr:row>
          <xdr:rowOff>22860</xdr:rowOff>
        </xdr:to>
        <xdr:sp macro="" textlink="">
          <xdr:nvSpPr>
            <xdr:cNvPr id="37889" name="Check Box 1" hidden="1">
              <a:extLst>
                <a:ext uri="{63B3BB69-23CF-44E3-9099-C40C66FF867C}">
                  <a14:compatExt spid="_x0000_s37889"/>
                </a:ext>
                <a:ext uri="{FF2B5EF4-FFF2-40B4-BE49-F238E27FC236}">
                  <a16:creationId xmlns:a16="http://schemas.microsoft.com/office/drawing/2014/main" id="{00000000-0008-0000-0000-00000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213360</xdr:colOff>
          <xdr:row>18</xdr:row>
          <xdr:rowOff>7620</xdr:rowOff>
        </xdr:from>
        <xdr:to>
          <xdr:col>2</xdr:col>
          <xdr:colOff>480060</xdr:colOff>
          <xdr:row>18</xdr:row>
          <xdr:rowOff>259080</xdr:rowOff>
        </xdr:to>
        <xdr:sp macro="" textlink="">
          <xdr:nvSpPr>
            <xdr:cNvPr id="37893" name="Check Box 5" hidden="1">
              <a:extLst>
                <a:ext uri="{63B3BB69-23CF-44E3-9099-C40C66FF867C}">
                  <a14:compatExt spid="_x0000_s37893"/>
                </a:ext>
                <a:ext uri="{FF2B5EF4-FFF2-40B4-BE49-F238E27FC236}">
                  <a16:creationId xmlns:a16="http://schemas.microsoft.com/office/drawing/2014/main" id="{00000000-0008-0000-0000-000005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213360</xdr:colOff>
          <xdr:row>19</xdr:row>
          <xdr:rowOff>7620</xdr:rowOff>
        </xdr:from>
        <xdr:to>
          <xdr:col>2</xdr:col>
          <xdr:colOff>480060</xdr:colOff>
          <xdr:row>19</xdr:row>
          <xdr:rowOff>259080</xdr:rowOff>
        </xdr:to>
        <xdr:sp macro="" textlink="">
          <xdr:nvSpPr>
            <xdr:cNvPr id="37895" name="Check Box 7" hidden="1">
              <a:extLst>
                <a:ext uri="{63B3BB69-23CF-44E3-9099-C40C66FF867C}">
                  <a14:compatExt spid="_x0000_s37895"/>
                </a:ext>
                <a:ext uri="{FF2B5EF4-FFF2-40B4-BE49-F238E27FC236}">
                  <a16:creationId xmlns:a16="http://schemas.microsoft.com/office/drawing/2014/main" id="{00000000-0008-0000-0000-000007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213360</xdr:colOff>
          <xdr:row>20</xdr:row>
          <xdr:rowOff>7620</xdr:rowOff>
        </xdr:from>
        <xdr:to>
          <xdr:col>2</xdr:col>
          <xdr:colOff>480060</xdr:colOff>
          <xdr:row>20</xdr:row>
          <xdr:rowOff>259080</xdr:rowOff>
        </xdr:to>
        <xdr:sp macro="" textlink="">
          <xdr:nvSpPr>
            <xdr:cNvPr id="37896" name="Check Box 8" hidden="1">
              <a:extLst>
                <a:ext uri="{63B3BB69-23CF-44E3-9099-C40C66FF867C}">
                  <a14:compatExt spid="_x0000_s37896"/>
                </a:ext>
                <a:ext uri="{FF2B5EF4-FFF2-40B4-BE49-F238E27FC236}">
                  <a16:creationId xmlns:a16="http://schemas.microsoft.com/office/drawing/2014/main" id="{00000000-0008-0000-0000-000008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16</xdr:col>
      <xdr:colOff>0</xdr:colOff>
      <xdr:row>18</xdr:row>
      <xdr:rowOff>0</xdr:rowOff>
    </xdr:from>
    <xdr:to>
      <xdr:col>22</xdr:col>
      <xdr:colOff>95249</xdr:colOff>
      <xdr:row>33</xdr:row>
      <xdr:rowOff>137160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8161020" y="4937760"/>
          <a:ext cx="3752849" cy="2042160"/>
        </a:xfrm>
        <a:prstGeom prst="rect">
          <a:avLst/>
        </a:prstGeom>
        <a:solidFill>
          <a:schemeClr val="bg1">
            <a:lumMod val="9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000" b="1">
              <a:solidFill>
                <a:sysClr val="windowText" lastClr="000000"/>
              </a:solidFill>
              <a:effectLst/>
              <a:latin typeface="+mn-ea"/>
              <a:ea typeface="+mn-ea"/>
              <a:cs typeface="+mn-cs"/>
            </a:rPr>
            <a:t>生地製造・調整機能：</a:t>
          </a:r>
          <a:r>
            <a:rPr lang="ja-JP" altLang="en-US" sz="1000">
              <a:solidFill>
                <a:sysClr val="windowText" lastClr="000000"/>
              </a:solidFill>
              <a:effectLst/>
              <a:latin typeface="+mn-ea"/>
              <a:ea typeface="+mn-ea"/>
              <a:cs typeface="+mn-cs"/>
            </a:rPr>
            <a:t>包覆する生地を自動で製造する機能や、シリンダー部と整流器部の送り比率調整などにより素材を傷めない生地送りを可能とする機能。包覆作業工程に付加されることで、省力化を実現する機能。</a:t>
          </a:r>
          <a:endParaRPr lang="en-US" altLang="ja-JP" sz="1000">
            <a:solidFill>
              <a:sysClr val="windowText" lastClr="000000"/>
            </a:solidFill>
            <a:effectLst/>
            <a:latin typeface="+mn-ea"/>
            <a:ea typeface="+mn-ea"/>
            <a:cs typeface="+mn-cs"/>
          </a:endParaRPr>
        </a:p>
        <a:p>
          <a:pPr algn="l"/>
          <a:endParaRPr kumimoji="1" lang="en-US" altLang="ja-JP" sz="500">
            <a:solidFill>
              <a:sysClr val="windowText" lastClr="000000"/>
            </a:solidFill>
            <a:effectLst/>
            <a:latin typeface="+mn-ea"/>
            <a:ea typeface="+mn-ea"/>
            <a:cs typeface="+mn-cs"/>
          </a:endParaRPr>
        </a:p>
        <a:p>
          <a:pPr algn="l"/>
          <a:r>
            <a:rPr lang="ja-JP" altLang="en-US" sz="1000" b="1">
              <a:solidFill>
                <a:sysClr val="windowText" lastClr="000000"/>
              </a:solidFill>
              <a:effectLst/>
              <a:latin typeface="+mn-ea"/>
              <a:ea typeface="+mn-ea"/>
              <a:cs typeface="+mn-cs"/>
            </a:rPr>
            <a:t>タッチパネル式表示機能：</a:t>
          </a:r>
          <a:r>
            <a:rPr lang="ja-JP" altLang="en-US" sz="1000">
              <a:solidFill>
                <a:sysClr val="windowText" lastClr="000000"/>
              </a:solidFill>
              <a:effectLst/>
              <a:latin typeface="+mn-ea"/>
              <a:ea typeface="+mn-ea"/>
              <a:cs typeface="+mn-cs"/>
            </a:rPr>
            <a:t>タッチパネルにより、多種類の商品データを簡単に登録できる機能や故障診断とアワーメーターの記録表示が可能となる機能。</a:t>
          </a:r>
          <a:endParaRPr lang="en-US" altLang="ja-JP" sz="1000">
            <a:solidFill>
              <a:sysClr val="windowText" lastClr="000000"/>
            </a:solidFill>
            <a:effectLst/>
            <a:latin typeface="+mn-ea"/>
            <a:ea typeface="+mn-ea"/>
            <a:cs typeface="+mn-cs"/>
          </a:endParaRPr>
        </a:p>
        <a:p>
          <a:pPr algn="l"/>
          <a:endParaRPr kumimoji="1" lang="en-US" altLang="ja-JP" sz="500">
            <a:solidFill>
              <a:sysClr val="windowText" lastClr="000000"/>
            </a:solidFill>
            <a:latin typeface="+mn-ea"/>
            <a:ea typeface="+mn-ea"/>
          </a:endParaRPr>
        </a:p>
        <a:p>
          <a:pPr algn="l"/>
          <a:r>
            <a:rPr lang="ja-JP" altLang="en-US" sz="1000" b="1">
              <a:solidFill>
                <a:sysClr val="windowText" lastClr="000000"/>
              </a:solidFill>
              <a:effectLst/>
              <a:latin typeface="+mn-ea"/>
              <a:ea typeface="+mn-ea"/>
              <a:cs typeface="+mn-cs"/>
            </a:rPr>
            <a:t>生産速度可変機能：</a:t>
          </a:r>
          <a:r>
            <a:rPr lang="ja-JP" altLang="en-US" sz="1000">
              <a:solidFill>
                <a:sysClr val="windowText" lastClr="000000"/>
              </a:solidFill>
              <a:effectLst/>
              <a:latin typeface="+mn-ea"/>
              <a:ea typeface="+mn-ea"/>
              <a:cs typeface="+mn-cs"/>
            </a:rPr>
            <a:t>生産能力の無段階調整や、加工部分の多列化により生産性が向上する機能。</a:t>
          </a:r>
          <a:endParaRPr kumimoji="1" lang="ja-JP" altLang="en-US" sz="10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28F6E-47FA-42AD-8FA1-37B752D5197E}">
  <sheetPr codeName="Sheet1"/>
  <dimension ref="B1:P45"/>
  <sheetViews>
    <sheetView showGridLines="0" tabSelected="1" view="pageBreakPreview" zoomScaleNormal="100" zoomScaleSheetLayoutView="100" workbookViewId="0"/>
  </sheetViews>
  <sheetFormatPr defaultColWidth="8.88671875" defaultRowHeight="13.2" x14ac:dyDescent="0.2"/>
  <cols>
    <col min="1" max="1" width="1.33203125" customWidth="1"/>
    <col min="2" max="2" width="7.44140625" customWidth="1"/>
    <col min="4" max="4" width="19.109375" customWidth="1"/>
    <col min="10" max="10" width="9.6640625" customWidth="1"/>
    <col min="11" max="11" width="8.6640625" customWidth="1"/>
    <col min="12" max="12" width="1.6640625" customWidth="1"/>
    <col min="13" max="13" width="12.44140625" style="5" hidden="1" customWidth="1"/>
    <col min="14" max="14" width="8.88671875" hidden="1" customWidth="1"/>
  </cols>
  <sheetData>
    <row r="1" spans="2:16" x14ac:dyDescent="0.2">
      <c r="B1" t="s">
        <v>2</v>
      </c>
      <c r="M1"/>
      <c r="P1" t="s">
        <v>40</v>
      </c>
    </row>
    <row r="2" spans="2:16" ht="23.7" customHeight="1" x14ac:dyDescent="0.2">
      <c r="B2" s="4"/>
      <c r="C2" s="80" t="s">
        <v>17</v>
      </c>
      <c r="D2" s="80"/>
      <c r="E2" s="80"/>
      <c r="F2" s="80"/>
      <c r="G2" s="80"/>
      <c r="H2" s="80"/>
      <c r="I2" s="80"/>
      <c r="J2" s="80"/>
      <c r="K2" s="4"/>
      <c r="M2"/>
    </row>
    <row r="3" spans="2:16" ht="45" customHeight="1" x14ac:dyDescent="0.2">
      <c r="C3" s="81" t="s">
        <v>18</v>
      </c>
      <c r="D3" s="82"/>
      <c r="E3" s="82"/>
      <c r="F3" s="82"/>
      <c r="G3" s="82"/>
      <c r="H3" s="82"/>
      <c r="I3" s="82"/>
      <c r="J3" s="82"/>
      <c r="M3"/>
    </row>
    <row r="4" spans="2:16" ht="17.7" customHeight="1" x14ac:dyDescent="0.2">
      <c r="B4" t="s">
        <v>3</v>
      </c>
    </row>
    <row r="5" spans="2:16" ht="17.7" customHeight="1" x14ac:dyDescent="0.2">
      <c r="C5" s="93" t="s">
        <v>0</v>
      </c>
      <c r="D5" s="94"/>
      <c r="E5" s="95" t="s">
        <v>60</v>
      </c>
      <c r="F5" s="96"/>
      <c r="G5" s="96"/>
      <c r="H5" s="96"/>
      <c r="I5" s="96"/>
      <c r="J5" s="97"/>
    </row>
    <row r="6" spans="2:16" ht="17.7" customHeight="1" x14ac:dyDescent="0.2">
      <c r="C6" s="93" t="s">
        <v>1</v>
      </c>
      <c r="D6" s="94"/>
      <c r="E6" s="98" t="str">
        <f>業種データ!K5</f>
        <v>卸売業</v>
      </c>
      <c r="F6" s="99"/>
      <c r="G6" s="99"/>
      <c r="H6" s="99"/>
      <c r="I6" s="99"/>
      <c r="J6" s="100"/>
    </row>
    <row r="7" spans="2:16" ht="17.7" customHeight="1" x14ac:dyDescent="0.2">
      <c r="M7" s="19" t="s">
        <v>15</v>
      </c>
    </row>
    <row r="8" spans="2:16" ht="17.7" customHeight="1" x14ac:dyDescent="0.2">
      <c r="B8" t="s">
        <v>4</v>
      </c>
      <c r="M8" s="19"/>
    </row>
    <row r="9" spans="2:16" ht="17.7" customHeight="1" x14ac:dyDescent="0.2">
      <c r="C9" s="83" t="s">
        <v>5</v>
      </c>
      <c r="D9" s="84"/>
      <c r="E9" s="85"/>
      <c r="F9" s="86"/>
      <c r="G9" s="86"/>
      <c r="H9" s="86"/>
      <c r="I9" s="86"/>
      <c r="J9" s="87"/>
      <c r="M9" s="19" t="s">
        <v>16</v>
      </c>
    </row>
    <row r="10" spans="2:16" ht="17.7" customHeight="1" x14ac:dyDescent="0.2">
      <c r="M10" s="19"/>
    </row>
    <row r="11" spans="2:16" ht="17.7" customHeight="1" x14ac:dyDescent="0.2">
      <c r="B11" t="s">
        <v>6</v>
      </c>
      <c r="M11" s="19"/>
    </row>
    <row r="12" spans="2:16" ht="17.7" customHeight="1" x14ac:dyDescent="0.2">
      <c r="C12" s="83" t="s">
        <v>7</v>
      </c>
      <c r="D12" s="84"/>
      <c r="E12" s="85"/>
      <c r="F12" s="86"/>
      <c r="G12" s="86"/>
      <c r="H12" s="86"/>
      <c r="I12" s="86"/>
      <c r="J12" s="87"/>
      <c r="M12" s="19" t="s">
        <v>16</v>
      </c>
    </row>
    <row r="13" spans="2:16" ht="17.7" customHeight="1" x14ac:dyDescent="0.2">
      <c r="M13" s="19"/>
    </row>
    <row r="14" spans="2:16" ht="17.7" customHeight="1" x14ac:dyDescent="0.2">
      <c r="B14" t="s">
        <v>8</v>
      </c>
      <c r="M14" s="19"/>
    </row>
    <row r="15" spans="2:16" ht="53.4" customHeight="1" x14ac:dyDescent="0.2">
      <c r="C15" s="88" t="s">
        <v>12</v>
      </c>
      <c r="D15" s="89"/>
      <c r="E15" s="90"/>
      <c r="F15" s="91"/>
      <c r="G15" s="91"/>
      <c r="H15" s="91"/>
      <c r="I15" s="91"/>
      <c r="J15" s="92"/>
      <c r="M15" s="5" t="s">
        <v>20</v>
      </c>
    </row>
    <row r="16" spans="2:16" ht="17.7" customHeight="1" x14ac:dyDescent="0.2">
      <c r="D16" s="6"/>
      <c r="M16" s="19"/>
    </row>
    <row r="17" spans="2:14" ht="17.7" customHeight="1" x14ac:dyDescent="0.2">
      <c r="B17" t="s">
        <v>34</v>
      </c>
      <c r="D17" s="6"/>
      <c r="M17" s="19"/>
    </row>
    <row r="18" spans="2:14" ht="27.6" customHeight="1" x14ac:dyDescent="0.2">
      <c r="C18" s="68" t="s">
        <v>45</v>
      </c>
      <c r="D18" s="68"/>
      <c r="E18" s="68"/>
      <c r="F18" s="68"/>
      <c r="G18" s="68"/>
      <c r="H18" s="68"/>
      <c r="I18" s="68"/>
      <c r="J18" s="68"/>
      <c r="M18" s="19"/>
    </row>
    <row r="19" spans="2:14" ht="21.45" customHeight="1" x14ac:dyDescent="0.2">
      <c r="B19" s="7"/>
      <c r="C19" s="55"/>
      <c r="D19" s="67" t="str">
        <f>業種データ!C17</f>
        <v>生地製造・調整機能</v>
      </c>
      <c r="E19" s="67"/>
      <c r="F19" s="67"/>
      <c r="G19" s="67"/>
      <c r="H19" s="67"/>
      <c r="I19" s="67"/>
      <c r="J19" s="67"/>
      <c r="K19" s="54"/>
      <c r="M19" s="2" t="b">
        <v>0</v>
      </c>
      <c r="N19" s="56" t="b">
        <f>IF(AND(D19&lt;&gt;"",M19=TRUE),TRUE,FALSE)</f>
        <v>0</v>
      </c>
    </row>
    <row r="20" spans="2:14" ht="21.45" customHeight="1" x14ac:dyDescent="0.2">
      <c r="B20" s="7"/>
      <c r="C20" s="55"/>
      <c r="D20" s="67" t="str">
        <f>業種データ!C18</f>
        <v>タッチパネル式表示機能</v>
      </c>
      <c r="E20" s="67"/>
      <c r="F20" s="67"/>
      <c r="G20" s="67"/>
      <c r="H20" s="67"/>
      <c r="I20" s="67"/>
      <c r="J20" s="67"/>
      <c r="K20" s="54"/>
      <c r="M20" s="2" t="b">
        <v>0</v>
      </c>
      <c r="N20" s="56" t="b">
        <f t="shared" ref="N20:N21" si="0">IF(AND(D20&lt;&gt;"",M20=TRUE),TRUE,FALSE)</f>
        <v>0</v>
      </c>
    </row>
    <row r="21" spans="2:14" ht="21.45" customHeight="1" x14ac:dyDescent="0.2">
      <c r="B21" s="7"/>
      <c r="C21" s="55"/>
      <c r="D21" s="67" t="str">
        <f>業種データ!C19</f>
        <v>生産速度可変機能</v>
      </c>
      <c r="E21" s="67"/>
      <c r="F21" s="67"/>
      <c r="G21" s="67"/>
      <c r="H21" s="67"/>
      <c r="I21" s="67"/>
      <c r="J21" s="67"/>
      <c r="K21" s="54"/>
      <c r="M21" s="2" t="b">
        <v>0</v>
      </c>
      <c r="N21" s="56" t="b">
        <f t="shared" si="0"/>
        <v>0</v>
      </c>
    </row>
    <row r="22" spans="2:14" ht="21.45" hidden="1" customHeight="1" x14ac:dyDescent="0.2">
      <c r="B22" s="7"/>
      <c r="C22" s="55"/>
      <c r="D22" s="69" t="str">
        <f>業種データ!C20</f>
        <v/>
      </c>
      <c r="E22" s="69"/>
      <c r="F22" s="70"/>
      <c r="G22" s="9"/>
      <c r="H22" s="54"/>
      <c r="I22" s="54"/>
      <c r="J22" s="54"/>
      <c r="K22" s="54"/>
    </row>
    <row r="23" spans="2:14" ht="21.45" hidden="1" customHeight="1" x14ac:dyDescent="0.2">
      <c r="B23" s="7"/>
      <c r="C23" s="55"/>
      <c r="D23" s="65" t="str">
        <f>業種データ!C21</f>
        <v/>
      </c>
      <c r="E23" s="65"/>
      <c r="F23" s="66"/>
      <c r="G23" s="9"/>
      <c r="H23" s="54"/>
      <c r="I23" s="54"/>
      <c r="J23" s="54"/>
      <c r="K23" s="54"/>
    </row>
    <row r="24" spans="2:14" ht="21.45" hidden="1" customHeight="1" x14ac:dyDescent="0.2">
      <c r="B24" s="7"/>
      <c r="C24" s="55"/>
      <c r="D24" s="65" t="str">
        <f>業種データ!C22</f>
        <v/>
      </c>
      <c r="E24" s="65"/>
      <c r="F24" s="66"/>
      <c r="G24" s="9"/>
      <c r="H24" s="54"/>
      <c r="I24" s="54"/>
      <c r="J24" s="54"/>
      <c r="K24" s="54"/>
    </row>
    <row r="25" spans="2:14" ht="21.45" hidden="1" customHeight="1" x14ac:dyDescent="0.2">
      <c r="B25" s="7"/>
      <c r="C25" s="55"/>
      <c r="D25" s="65" t="str">
        <f>業種データ!C23</f>
        <v/>
      </c>
      <c r="E25" s="65"/>
      <c r="F25" s="66"/>
      <c r="G25" s="9"/>
      <c r="H25" s="54"/>
      <c r="I25" s="54"/>
      <c r="J25" s="54"/>
      <c r="K25" s="54"/>
    </row>
    <row r="26" spans="2:14" ht="21.45" hidden="1" customHeight="1" x14ac:dyDescent="0.2">
      <c r="B26" s="7"/>
      <c r="C26" s="55"/>
      <c r="D26" s="65" t="str">
        <f>業種データ!C24</f>
        <v/>
      </c>
      <c r="E26" s="65"/>
      <c r="F26" s="66"/>
      <c r="G26" s="9"/>
      <c r="H26" s="54"/>
      <c r="I26" s="54"/>
      <c r="J26" s="54"/>
      <c r="K26" s="54"/>
    </row>
    <row r="27" spans="2:14" ht="21.45" hidden="1" customHeight="1" x14ac:dyDescent="0.2">
      <c r="B27" s="7"/>
      <c r="C27" s="55"/>
      <c r="D27" s="65" t="str">
        <f>業種データ!C25</f>
        <v/>
      </c>
      <c r="E27" s="65"/>
      <c r="F27" s="66"/>
      <c r="G27" s="9"/>
      <c r="H27" s="54"/>
      <c r="I27" s="54"/>
      <c r="J27" s="54"/>
      <c r="K27" s="54"/>
    </row>
    <row r="28" spans="2:14" ht="21.45" hidden="1" customHeight="1" x14ac:dyDescent="0.2">
      <c r="B28" s="7"/>
      <c r="C28" s="55"/>
      <c r="D28" s="65" t="str">
        <f>業種データ!C26</f>
        <v/>
      </c>
      <c r="E28" s="65"/>
      <c r="F28" s="66"/>
      <c r="G28" s="9"/>
      <c r="H28" s="54"/>
      <c r="I28" s="54"/>
      <c r="J28" s="54"/>
      <c r="K28" s="54"/>
    </row>
    <row r="29" spans="2:14" ht="17.7" customHeight="1" x14ac:dyDescent="0.2">
      <c r="B29" s="7"/>
      <c r="C29" s="10"/>
      <c r="D29" s="10"/>
      <c r="E29" s="3"/>
      <c r="F29" s="3"/>
      <c r="G29" s="8"/>
      <c r="H29" s="1"/>
      <c r="J29" s="1"/>
    </row>
    <row r="30" spans="2:14" ht="17.7" customHeight="1" x14ac:dyDescent="0.2">
      <c r="B30" s="7"/>
      <c r="C30" s="79" t="s">
        <v>35</v>
      </c>
      <c r="D30" s="79"/>
      <c r="E30" s="79"/>
      <c r="F30" s="79"/>
      <c r="G30" s="79"/>
      <c r="H30" s="79"/>
      <c r="I30" s="79"/>
      <c r="J30" s="79"/>
    </row>
    <row r="31" spans="2:14" ht="17.399999999999999" customHeight="1" x14ac:dyDescent="0.2">
      <c r="B31" s="7"/>
      <c r="C31" s="79" t="s">
        <v>38</v>
      </c>
      <c r="D31" s="79"/>
      <c r="E31" s="79"/>
      <c r="F31" s="79"/>
      <c r="G31" s="79"/>
      <c r="H31" s="79"/>
      <c r="I31" s="79"/>
      <c r="J31" s="79"/>
    </row>
    <row r="32" spans="2:14" ht="17.399999999999999" customHeight="1" x14ac:dyDescent="0.2">
      <c r="B32" s="7"/>
      <c r="C32" s="79" t="s">
        <v>39</v>
      </c>
      <c r="D32" s="79"/>
      <c r="E32" s="79"/>
      <c r="F32" s="79"/>
      <c r="G32" s="79"/>
      <c r="H32" s="79"/>
      <c r="I32" s="79"/>
      <c r="J32" s="79"/>
    </row>
    <row r="33" spans="2:14" ht="17.7" customHeight="1" x14ac:dyDescent="0.2">
      <c r="B33" s="7"/>
      <c r="C33" s="79" t="s">
        <v>36</v>
      </c>
      <c r="D33" s="79"/>
      <c r="E33" s="79"/>
      <c r="F33" s="79"/>
      <c r="G33" s="79"/>
      <c r="H33" s="79"/>
      <c r="I33" s="79"/>
      <c r="J33" s="79"/>
    </row>
    <row r="34" spans="2:14" ht="17.7" customHeight="1" x14ac:dyDescent="0.2">
      <c r="B34" s="7"/>
      <c r="C34" s="79" t="s">
        <v>37</v>
      </c>
      <c r="D34" s="79"/>
      <c r="E34" s="79"/>
      <c r="F34" s="79"/>
      <c r="G34" s="79"/>
      <c r="H34" s="79"/>
      <c r="I34" s="79"/>
      <c r="J34" s="79"/>
    </row>
    <row r="35" spans="2:14" ht="17.7" customHeight="1" x14ac:dyDescent="0.2">
      <c r="B35" s="7"/>
      <c r="C35" s="10"/>
      <c r="D35" s="10"/>
      <c r="E35" s="3"/>
      <c r="F35" s="3"/>
      <c r="G35" s="8"/>
      <c r="H35" s="1"/>
      <c r="J35" s="1"/>
    </row>
    <row r="36" spans="2:14" ht="17.7" customHeight="1" x14ac:dyDescent="0.2">
      <c r="B36" t="s">
        <v>9</v>
      </c>
    </row>
    <row r="37" spans="2:14" ht="17.7" customHeight="1" x14ac:dyDescent="0.2">
      <c r="C37" s="11"/>
      <c r="D37" s="76" t="s">
        <v>11</v>
      </c>
      <c r="E37" s="77"/>
      <c r="F37" s="77"/>
      <c r="G37" s="77"/>
      <c r="H37" s="77"/>
      <c r="I37" s="77"/>
      <c r="J37" s="78"/>
      <c r="K37" s="12"/>
      <c r="M37" s="2" t="b">
        <v>0</v>
      </c>
    </row>
    <row r="38" spans="2:14" ht="17.7" customHeight="1" x14ac:dyDescent="0.2">
      <c r="B38" s="7"/>
    </row>
    <row r="39" spans="2:14" ht="17.7" customHeight="1" thickBot="1" x14ac:dyDescent="0.25">
      <c r="B39" s="13" t="s">
        <v>14</v>
      </c>
      <c r="M39" s="5" t="s">
        <v>29</v>
      </c>
      <c r="N39" s="56" t="s">
        <v>41</v>
      </c>
    </row>
    <row r="40" spans="2:14" ht="17.7" customHeight="1" thickBot="1" x14ac:dyDescent="0.25">
      <c r="C40" s="71" t="s">
        <v>10</v>
      </c>
      <c r="D40" s="72"/>
      <c r="E40" s="73" t="str">
        <f>E45</f>
        <v>判定中（すべての項目に入力してください。）</v>
      </c>
      <c r="F40" s="74"/>
      <c r="G40" s="74"/>
      <c r="H40" s="74"/>
      <c r="I40" s="75"/>
      <c r="M40" s="14">
        <f>COUNTA(E9,E12,E15)+N(M37)</f>
        <v>0</v>
      </c>
      <c r="N40" s="5">
        <f>COUNTIF(N19:N21,"=true")</f>
        <v>0</v>
      </c>
    </row>
    <row r="41" spans="2:14" ht="17.7" customHeight="1" x14ac:dyDescent="0.2">
      <c r="C41" s="15"/>
      <c r="M41" s="16" t="s">
        <v>42</v>
      </c>
    </row>
    <row r="42" spans="2:14" ht="17.7" customHeight="1" x14ac:dyDescent="0.2">
      <c r="M42" s="17" t="s">
        <v>43</v>
      </c>
    </row>
    <row r="43" spans="2:14" x14ac:dyDescent="0.2">
      <c r="M43" s="17" t="s">
        <v>44</v>
      </c>
    </row>
    <row r="45" spans="2:14" hidden="1" x14ac:dyDescent="0.2">
      <c r="B45" s="49"/>
      <c r="C45" s="49"/>
      <c r="D45" s="49"/>
      <c r="E45" s="49" t="str">
        <f>IF(M40&lt;4,"判定中（すべての項目に入力してください。）",IF(COUNTIF(導入環境,"1*")=1,"良",IF(AND(COUNTIF(導入環境,"2*")=1,0&lt;N40),"良","導入製品・導入計画の見直しが必要")))</f>
        <v>判定中（すべての項目に入力してください。）</v>
      </c>
      <c r="F45" s="49"/>
      <c r="G45" s="49"/>
      <c r="H45" s="49"/>
      <c r="I45" s="49"/>
      <c r="J45" s="49"/>
      <c r="K45" s="49"/>
      <c r="M45" s="48" t="s">
        <v>13</v>
      </c>
    </row>
  </sheetData>
  <sheetProtection algorithmName="SHA-512" hashValue="MzkZfzJtXkpCtHRkREB5G0dQ/qLyEKtv0NlfprHqYr1D38XSfZtkTpdPQFLb/xlVp+z7hjaWSqQSNfhhXvzcWQ==" saltValue="YcLzi6SZK4pzmA0ykkh44w==" spinCount="100000" sheet="1" scenarios="1"/>
  <mergeCells count="31">
    <mergeCell ref="C2:J2"/>
    <mergeCell ref="C3:J3"/>
    <mergeCell ref="C12:D12"/>
    <mergeCell ref="E12:J12"/>
    <mergeCell ref="C15:D15"/>
    <mergeCell ref="E15:J15"/>
    <mergeCell ref="C9:D9"/>
    <mergeCell ref="E9:J9"/>
    <mergeCell ref="C5:D5"/>
    <mergeCell ref="E5:J5"/>
    <mergeCell ref="C6:D6"/>
    <mergeCell ref="E6:J6"/>
    <mergeCell ref="C40:D40"/>
    <mergeCell ref="E40:I40"/>
    <mergeCell ref="D37:J37"/>
    <mergeCell ref="D28:F28"/>
    <mergeCell ref="C30:J30"/>
    <mergeCell ref="C31:J31"/>
    <mergeCell ref="C33:J33"/>
    <mergeCell ref="C34:J34"/>
    <mergeCell ref="C32:J32"/>
    <mergeCell ref="D27:F27"/>
    <mergeCell ref="D19:J19"/>
    <mergeCell ref="D20:J20"/>
    <mergeCell ref="D21:J21"/>
    <mergeCell ref="C18:J18"/>
    <mergeCell ref="D22:F22"/>
    <mergeCell ref="D23:F23"/>
    <mergeCell ref="D24:F24"/>
    <mergeCell ref="D25:F25"/>
    <mergeCell ref="D26:F26"/>
  </mergeCells>
  <phoneticPr fontId="1"/>
  <conditionalFormatting sqref="C19:J19">
    <cfRule type="expression" dxfId="6" priority="3">
      <formula>$D$19=""</formula>
    </cfRule>
  </conditionalFormatting>
  <conditionalFormatting sqref="C19:J21">
    <cfRule type="expression" dxfId="5" priority="4">
      <formula>OR(導入環境="",COUNTIF(導入環境,"1*")=1)</formula>
    </cfRule>
  </conditionalFormatting>
  <conditionalFormatting sqref="C20:J20">
    <cfRule type="expression" dxfId="4" priority="2">
      <formula>$D$20=""</formula>
    </cfRule>
  </conditionalFormatting>
  <conditionalFormatting sqref="C21:J21">
    <cfRule type="expression" dxfId="3" priority="1">
      <formula>$D$21=""</formula>
    </cfRule>
  </conditionalFormatting>
  <conditionalFormatting sqref="E40:I40">
    <cfRule type="expression" dxfId="2" priority="5">
      <formula>$E$40="判定中（すべての項目に入力してください。）"</formula>
    </cfRule>
    <cfRule type="expression" dxfId="1" priority="6">
      <formula>$E$40="導入製品・導入計画の見直しが必要"</formula>
    </cfRule>
    <cfRule type="expression" dxfId="0" priority="7">
      <formula>$E$40="良"</formula>
    </cfRule>
  </conditionalFormatting>
  <pageMargins left="0.7" right="0.7" top="0.75" bottom="0.75" header="0.3" footer="0.3"/>
  <pageSetup paperSize="9" scale="87" orientation="portrait" r:id="rId1"/>
  <colBreaks count="1" manualBreakCount="1">
    <brk id="12"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37889" r:id="rId4" name="Check Box 1">
              <controlPr locked="0" defaultSize="0" autoFill="0" autoLine="0" autoPict="0">
                <anchor moveWithCells="1">
                  <from>
                    <xdr:col>2</xdr:col>
                    <xdr:colOff>236220</xdr:colOff>
                    <xdr:row>35</xdr:row>
                    <xdr:rowOff>213360</xdr:rowOff>
                  </from>
                  <to>
                    <xdr:col>2</xdr:col>
                    <xdr:colOff>502920</xdr:colOff>
                    <xdr:row>37</xdr:row>
                    <xdr:rowOff>22860</xdr:rowOff>
                  </to>
                </anchor>
              </controlPr>
            </control>
          </mc:Choice>
        </mc:AlternateContent>
        <mc:AlternateContent xmlns:mc="http://schemas.openxmlformats.org/markup-compatibility/2006">
          <mc:Choice Requires="x14">
            <control shapeId="37893" r:id="rId5" name="Check Box 5">
              <controlPr locked="0" defaultSize="0" autoFill="0" autoLine="0" autoPict="0">
                <anchor moveWithCells="1">
                  <from>
                    <xdr:col>2</xdr:col>
                    <xdr:colOff>213360</xdr:colOff>
                    <xdr:row>18</xdr:row>
                    <xdr:rowOff>7620</xdr:rowOff>
                  </from>
                  <to>
                    <xdr:col>2</xdr:col>
                    <xdr:colOff>480060</xdr:colOff>
                    <xdr:row>18</xdr:row>
                    <xdr:rowOff>259080</xdr:rowOff>
                  </to>
                </anchor>
              </controlPr>
            </control>
          </mc:Choice>
        </mc:AlternateContent>
        <mc:AlternateContent xmlns:mc="http://schemas.openxmlformats.org/markup-compatibility/2006">
          <mc:Choice Requires="x14">
            <control shapeId="37895" r:id="rId6" name="Check Box 7">
              <controlPr locked="0" defaultSize="0" autoFill="0" autoLine="0" autoPict="0">
                <anchor moveWithCells="1">
                  <from>
                    <xdr:col>2</xdr:col>
                    <xdr:colOff>213360</xdr:colOff>
                    <xdr:row>19</xdr:row>
                    <xdr:rowOff>7620</xdr:rowOff>
                  </from>
                  <to>
                    <xdr:col>2</xdr:col>
                    <xdr:colOff>480060</xdr:colOff>
                    <xdr:row>19</xdr:row>
                    <xdr:rowOff>259080</xdr:rowOff>
                  </to>
                </anchor>
              </controlPr>
            </control>
          </mc:Choice>
        </mc:AlternateContent>
        <mc:AlternateContent xmlns:mc="http://schemas.openxmlformats.org/markup-compatibility/2006">
          <mc:Choice Requires="x14">
            <control shapeId="37896" r:id="rId7" name="Check Box 8">
              <controlPr locked="0" defaultSize="0" autoFill="0" autoLine="0" autoPict="0">
                <anchor moveWithCells="1">
                  <from>
                    <xdr:col>2</xdr:col>
                    <xdr:colOff>213360</xdr:colOff>
                    <xdr:row>20</xdr:row>
                    <xdr:rowOff>7620</xdr:rowOff>
                  </from>
                  <to>
                    <xdr:col>2</xdr:col>
                    <xdr:colOff>480060</xdr:colOff>
                    <xdr:row>20</xdr:row>
                    <xdr:rowOff>259080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E2255B8B-EAC7-4BC2-AFA8-8DBCCA3298E9}">
          <x14:formula1>
            <xm:f>OFFSET(業種データ!C11,,,,5-COUNTBLANK(業種データ!C11:G11))</xm:f>
          </x14:formula1>
          <xm:sqref>E15:J15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8896F-0B80-4E94-A2E1-29DC9A7DF5F0}">
  <sheetPr codeName="Sheet3"/>
  <dimension ref="A2:BH33"/>
  <sheetViews>
    <sheetView showGridLines="0" zoomScaleNormal="100" workbookViewId="0"/>
  </sheetViews>
  <sheetFormatPr defaultColWidth="8.88671875" defaultRowHeight="13.2" x14ac:dyDescent="0.2"/>
  <cols>
    <col min="1" max="1" width="18.33203125" style="18" customWidth="1"/>
    <col min="2" max="2" width="8.88671875" style="18" customWidth="1"/>
    <col min="3" max="7" width="23.44140625" style="18" hidden="1" customWidth="1"/>
    <col min="8" max="9" width="27.6640625" style="18" hidden="1" customWidth="1"/>
    <col min="10" max="10" width="6.33203125" style="18" hidden="1" customWidth="1"/>
    <col min="11" max="90" width="39" style="18" customWidth="1"/>
    <col min="91" max="16384" width="8.88671875" style="18"/>
  </cols>
  <sheetData>
    <row r="2" spans="1:60" x14ac:dyDescent="0.2">
      <c r="K2" s="38"/>
      <c r="L2" s="18" t="s">
        <v>21</v>
      </c>
      <c r="M2" s="37"/>
      <c r="N2" s="18" t="s">
        <v>30</v>
      </c>
      <c r="O2" s="47"/>
      <c r="P2" s="18" t="s">
        <v>31</v>
      </c>
    </row>
    <row r="4" spans="1:60" ht="17.7" customHeight="1" thickBot="1" x14ac:dyDescent="0.25"/>
    <row r="5" spans="1:60" ht="17.399999999999999" customHeight="1" x14ac:dyDescent="0.2">
      <c r="A5" s="101" t="s">
        <v>22</v>
      </c>
      <c r="B5" s="101"/>
      <c r="K5" s="43" t="s">
        <v>50</v>
      </c>
      <c r="L5" s="32" t="s">
        <v>46</v>
      </c>
      <c r="M5" s="33" t="s">
        <v>47</v>
      </c>
      <c r="N5" s="33" t="s">
        <v>48</v>
      </c>
      <c r="O5" s="33" t="s">
        <v>49</v>
      </c>
      <c r="P5" s="33" t="s">
        <v>50</v>
      </c>
      <c r="Q5" s="33"/>
      <c r="R5" s="33"/>
      <c r="S5" s="33"/>
      <c r="T5" s="33"/>
      <c r="U5" s="33"/>
      <c r="V5" s="29"/>
      <c r="W5" s="29"/>
      <c r="X5" s="29"/>
      <c r="Y5" s="29"/>
      <c r="Z5" s="29"/>
      <c r="AA5" s="29"/>
      <c r="AB5" s="29"/>
      <c r="AC5" s="29"/>
      <c r="AD5" s="29"/>
      <c r="AE5" s="29"/>
    </row>
    <row r="6" spans="1:60" ht="17.7" customHeight="1" thickBot="1" x14ac:dyDescent="0.25">
      <c r="K6" s="40">
        <f>HLOOKUP(K5,L5:AE6,2,FALSE)</f>
        <v>5</v>
      </c>
      <c r="L6" s="44">
        <f>IF(L5&lt;&gt;"",COLUMN()-11,"")</f>
        <v>1</v>
      </c>
      <c r="M6" s="45">
        <f t="shared" ref="M6:U6" si="0">IF(M5&lt;&gt;"",COLUMN()-11,"")</f>
        <v>2</v>
      </c>
      <c r="N6" s="45">
        <f t="shared" si="0"/>
        <v>3</v>
      </c>
      <c r="O6" s="45">
        <f t="shared" si="0"/>
        <v>4</v>
      </c>
      <c r="P6" s="45">
        <f t="shared" si="0"/>
        <v>5</v>
      </c>
      <c r="Q6" s="45" t="str">
        <f t="shared" si="0"/>
        <v/>
      </c>
      <c r="R6" s="45" t="str">
        <f t="shared" si="0"/>
        <v/>
      </c>
      <c r="S6" s="45" t="str">
        <f t="shared" si="0"/>
        <v/>
      </c>
      <c r="T6" s="45" t="str">
        <f t="shared" si="0"/>
        <v/>
      </c>
      <c r="U6" s="46" t="str">
        <f t="shared" si="0"/>
        <v/>
      </c>
    </row>
    <row r="7" spans="1:60" ht="17.7" customHeight="1" x14ac:dyDescent="0.2"/>
    <row r="8" spans="1:60" ht="17.7" customHeight="1" thickBot="1" x14ac:dyDescent="0.25"/>
    <row r="9" spans="1:60" ht="30.6" customHeight="1" thickBot="1" x14ac:dyDescent="0.25">
      <c r="A9" s="109" t="s">
        <v>23</v>
      </c>
      <c r="B9" s="110"/>
      <c r="C9" s="106" t="str">
        <f>K$5 &amp; " - " &amp; K$6</f>
        <v>卸売業 - 5</v>
      </c>
      <c r="D9" s="107"/>
      <c r="E9" s="107"/>
      <c r="F9" s="107"/>
      <c r="G9" s="108"/>
      <c r="K9" s="102" t="str">
        <f>L5 &amp; " - " &amp; L$6</f>
        <v>製造業 - 1</v>
      </c>
      <c r="L9" s="103"/>
      <c r="M9" s="103"/>
      <c r="N9" s="103"/>
      <c r="O9" s="104"/>
      <c r="P9" s="106" t="str">
        <f>M5 &amp; " - " &amp; M$6</f>
        <v>小売業 - 2</v>
      </c>
      <c r="Q9" s="107"/>
      <c r="R9" s="107"/>
      <c r="S9" s="107"/>
      <c r="T9" s="108"/>
      <c r="U9" s="102" t="str">
        <f>N5 &amp; " - " &amp; N$6</f>
        <v>飲食サービス業 - 3</v>
      </c>
      <c r="V9" s="103"/>
      <c r="W9" s="103"/>
      <c r="X9" s="103"/>
      <c r="Y9" s="104"/>
      <c r="Z9" s="106" t="str">
        <f>O5 &amp; " - " &amp; O$6</f>
        <v>宿泊業 - 4</v>
      </c>
      <c r="AA9" s="107"/>
      <c r="AB9" s="107"/>
      <c r="AC9" s="107"/>
      <c r="AD9" s="108"/>
      <c r="AE9" s="102" t="str">
        <f>P5 &amp; " - " &amp; P$6</f>
        <v>卸売業 - 5</v>
      </c>
      <c r="AF9" s="103"/>
      <c r="AG9" s="103"/>
      <c r="AH9" s="103"/>
      <c r="AI9" s="104"/>
      <c r="AJ9" s="106" t="str">
        <f>Q5 &amp; " - " &amp; Q$6</f>
        <v xml:space="preserve"> - </v>
      </c>
      <c r="AK9" s="107"/>
      <c r="AL9" s="107"/>
      <c r="AM9" s="107"/>
      <c r="AN9" s="108"/>
      <c r="AO9" s="102" t="str">
        <f>R5 &amp; " - " &amp; R$6</f>
        <v xml:space="preserve"> - </v>
      </c>
      <c r="AP9" s="103"/>
      <c r="AQ9" s="103"/>
      <c r="AR9" s="103"/>
      <c r="AS9" s="104"/>
      <c r="AT9" s="106" t="str">
        <f>S5 &amp; " - " &amp; S$6</f>
        <v xml:space="preserve"> - </v>
      </c>
      <c r="AU9" s="107"/>
      <c r="AV9" s="107"/>
      <c r="AW9" s="107"/>
      <c r="AX9" s="108"/>
      <c r="AY9" s="102" t="str">
        <f>T5 &amp; " - " &amp; T$6</f>
        <v xml:space="preserve"> - </v>
      </c>
      <c r="AZ9" s="103"/>
      <c r="BA9" s="103"/>
      <c r="BB9" s="103"/>
      <c r="BC9" s="104"/>
      <c r="BD9" s="106" t="str">
        <f>U5 &amp; " - " &amp; U$6</f>
        <v xml:space="preserve"> - </v>
      </c>
      <c r="BE9" s="107"/>
      <c r="BF9" s="107"/>
      <c r="BG9" s="107"/>
      <c r="BH9" s="108"/>
    </row>
    <row r="10" spans="1:60" ht="30.6" customHeight="1" thickBot="1" x14ac:dyDescent="0.25">
      <c r="C10" s="36" t="s">
        <v>24</v>
      </c>
      <c r="D10" s="36" t="s">
        <v>25</v>
      </c>
      <c r="E10" s="36" t="s">
        <v>26</v>
      </c>
      <c r="F10" s="36" t="s">
        <v>27</v>
      </c>
      <c r="G10" s="36" t="s">
        <v>28</v>
      </c>
      <c r="K10" s="34" t="s">
        <v>24</v>
      </c>
      <c r="L10" s="34" t="s">
        <v>25</v>
      </c>
      <c r="M10" s="34" t="s">
        <v>26</v>
      </c>
      <c r="N10" s="34" t="s">
        <v>27</v>
      </c>
      <c r="O10" s="34" t="s">
        <v>28</v>
      </c>
      <c r="P10" s="36" t="s">
        <v>24</v>
      </c>
      <c r="Q10" s="36" t="s">
        <v>25</v>
      </c>
      <c r="R10" s="36" t="s">
        <v>26</v>
      </c>
      <c r="S10" s="36" t="s">
        <v>27</v>
      </c>
      <c r="T10" s="36" t="s">
        <v>28</v>
      </c>
      <c r="U10" s="34" t="s">
        <v>24</v>
      </c>
      <c r="V10" s="34" t="s">
        <v>25</v>
      </c>
      <c r="W10" s="34" t="s">
        <v>26</v>
      </c>
      <c r="X10" s="34" t="s">
        <v>27</v>
      </c>
      <c r="Y10" s="34" t="s">
        <v>28</v>
      </c>
      <c r="Z10" s="36" t="s">
        <v>24</v>
      </c>
      <c r="AA10" s="36" t="s">
        <v>25</v>
      </c>
      <c r="AB10" s="36" t="s">
        <v>26</v>
      </c>
      <c r="AC10" s="36" t="s">
        <v>27</v>
      </c>
      <c r="AD10" s="36" t="s">
        <v>28</v>
      </c>
      <c r="AE10" s="34" t="s">
        <v>24</v>
      </c>
      <c r="AF10" s="34" t="s">
        <v>25</v>
      </c>
      <c r="AG10" s="34" t="s">
        <v>26</v>
      </c>
      <c r="AH10" s="34" t="s">
        <v>27</v>
      </c>
      <c r="AI10" s="34" t="s">
        <v>28</v>
      </c>
      <c r="AJ10" s="36" t="s">
        <v>24</v>
      </c>
      <c r="AK10" s="36" t="s">
        <v>25</v>
      </c>
      <c r="AL10" s="36" t="s">
        <v>26</v>
      </c>
      <c r="AM10" s="36" t="s">
        <v>27</v>
      </c>
      <c r="AN10" s="36" t="s">
        <v>28</v>
      </c>
      <c r="AO10" s="34" t="s">
        <v>24</v>
      </c>
      <c r="AP10" s="34" t="s">
        <v>25</v>
      </c>
      <c r="AQ10" s="34" t="s">
        <v>26</v>
      </c>
      <c r="AR10" s="34" t="s">
        <v>27</v>
      </c>
      <c r="AS10" s="34" t="s">
        <v>28</v>
      </c>
      <c r="AT10" s="36" t="s">
        <v>24</v>
      </c>
      <c r="AU10" s="36" t="s">
        <v>25</v>
      </c>
      <c r="AV10" s="36" t="s">
        <v>26</v>
      </c>
      <c r="AW10" s="36" t="s">
        <v>27</v>
      </c>
      <c r="AX10" s="36" t="s">
        <v>28</v>
      </c>
      <c r="AY10" s="34" t="s">
        <v>24</v>
      </c>
      <c r="AZ10" s="34" t="s">
        <v>25</v>
      </c>
      <c r="BA10" s="34" t="s">
        <v>26</v>
      </c>
      <c r="BB10" s="34" t="s">
        <v>27</v>
      </c>
      <c r="BC10" s="34" t="s">
        <v>28</v>
      </c>
      <c r="BD10" s="36" t="s">
        <v>24</v>
      </c>
      <c r="BE10" s="36" t="s">
        <v>25</v>
      </c>
      <c r="BF10" s="36" t="s">
        <v>26</v>
      </c>
      <c r="BG10" s="36" t="s">
        <v>27</v>
      </c>
      <c r="BH10" s="36" t="s">
        <v>28</v>
      </c>
    </row>
    <row r="11" spans="1:60" ht="93" customHeight="1" thickBot="1" x14ac:dyDescent="0.25">
      <c r="C11" s="40" t="str" cm="1">
        <f t="array" ref="C11">INDEX($K11:$BH11,($K$6-1)*5+1)&amp;""</f>
        <v>1.事業所の従事者が行っている調理業務を食品包覆機（食品包あん機、餃子成型機等）に置き換える</v>
      </c>
      <c r="D11" s="40" t="str" cm="1">
        <f t="array" ref="D11">INDEX($K11:$BH11,($K$6-1)*5+2)&amp;""</f>
        <v>2.すでに別の食品包覆機（食品包あん機、餃子成型機等）が行っている調理業務を今回申請する食品包覆機（食品包あん機、餃子成型機等）で行う</v>
      </c>
      <c r="E11" s="40" t="str" cm="1">
        <f t="array" ref="E11">INDEX($K11:$BH11,($K$6-1)*5+3)&amp;""</f>
        <v/>
      </c>
      <c r="F11" s="40" t="str" cm="1">
        <f t="array" ref="F11">INDEX($K11:$BH11,($K$6-1)*5+4)&amp;""</f>
        <v/>
      </c>
      <c r="G11" s="41" t="str" cm="1">
        <f t="array" ref="G11">INDEX($K11:$BH11,($K$6-1)*5+5)&amp;""</f>
        <v/>
      </c>
      <c r="K11" s="50" t="s">
        <v>51</v>
      </c>
      <c r="L11" s="50" t="s">
        <v>52</v>
      </c>
      <c r="M11" s="51"/>
      <c r="N11" s="51"/>
      <c r="O11" s="51"/>
      <c r="P11" s="50" t="s">
        <v>53</v>
      </c>
      <c r="Q11" s="50" t="s">
        <v>54</v>
      </c>
      <c r="R11" s="51"/>
      <c r="S11" s="51"/>
      <c r="T11" s="51"/>
      <c r="U11" s="61" t="str">
        <f>P11</f>
        <v>1.店舗スタッフが行っている調理業務を食品包覆機（食品包あん機、餃子成型機等）に置き換える</v>
      </c>
      <c r="V11" s="61" t="str">
        <f>Q11</f>
        <v>2.すでに別の食品包覆機（食品包あん機、餃子成型機等）が行っている調理業務を今回申請する食品包覆機（食品包あん機、餃子成型機等）で行う</v>
      </c>
      <c r="W11" s="51"/>
      <c r="X11" s="51"/>
      <c r="Y11" s="51"/>
      <c r="Z11" s="50" t="s">
        <v>55</v>
      </c>
      <c r="AA11" s="61" t="str">
        <f>Q11</f>
        <v>2.すでに別の食品包覆機（食品包あん機、餃子成型機等）が行っている調理業務を今回申請する食品包覆機（食品包あん機、餃子成型機等）で行う</v>
      </c>
      <c r="AB11" s="51"/>
      <c r="AC11" s="51"/>
      <c r="AD11" s="51"/>
      <c r="AE11" s="50" t="s">
        <v>56</v>
      </c>
      <c r="AF11" s="61" t="str">
        <f>Q11</f>
        <v>2.すでに別の食品包覆機（食品包あん機、餃子成型機等）が行っている調理業務を今回申請する食品包覆機（食品包あん機、餃子成型機等）で行う</v>
      </c>
      <c r="AG11" s="51"/>
      <c r="AH11" s="51"/>
      <c r="AI11" s="51"/>
      <c r="AJ11" s="51"/>
      <c r="AK11" s="51"/>
      <c r="AL11" s="51"/>
      <c r="AM11" s="51"/>
      <c r="AN11" s="51"/>
      <c r="AO11" s="51"/>
      <c r="AP11" s="51"/>
      <c r="AQ11" s="51"/>
      <c r="AR11" s="51"/>
      <c r="AS11" s="51"/>
      <c r="AT11" s="51"/>
      <c r="AU11" s="51"/>
      <c r="AV11" s="51"/>
      <c r="AW11" s="51"/>
      <c r="AX11" s="51"/>
      <c r="AY11" s="51"/>
      <c r="AZ11" s="51"/>
      <c r="BA11" s="51"/>
      <c r="BB11" s="51"/>
      <c r="BC11" s="51"/>
      <c r="BD11" s="51"/>
      <c r="BE11" s="51"/>
      <c r="BF11" s="51"/>
      <c r="BG11" s="51"/>
      <c r="BH11" s="51"/>
    </row>
    <row r="12" spans="1:60" ht="17.7" customHeight="1" x14ac:dyDescent="0.2"/>
    <row r="13" spans="1:60" ht="17.7" customHeight="1" x14ac:dyDescent="0.2"/>
    <row r="14" spans="1:60" ht="17.7" customHeight="1" thickBot="1" x14ac:dyDescent="0.25"/>
    <row r="15" spans="1:60" ht="28.95" customHeight="1" thickBot="1" x14ac:dyDescent="0.25">
      <c r="A15" s="109" t="s">
        <v>32</v>
      </c>
      <c r="B15" s="110"/>
      <c r="C15" s="36" t="str">
        <f>K$5 &amp; " - " &amp; K$6</f>
        <v>卸売業 - 5</v>
      </c>
      <c r="D15" s="52"/>
      <c r="E15" s="52"/>
      <c r="F15" s="52"/>
      <c r="G15" s="26"/>
      <c r="H15" s="26"/>
      <c r="I15" s="26"/>
      <c r="J15" s="27"/>
      <c r="K15" s="34" t="str">
        <f t="shared" ref="K15:T15" si="1">L5 &amp; " - " &amp; L$6</f>
        <v>製造業 - 1</v>
      </c>
      <c r="L15" s="36" t="str">
        <f t="shared" si="1"/>
        <v>小売業 - 2</v>
      </c>
      <c r="M15" s="57" t="str">
        <f t="shared" si="1"/>
        <v>飲食サービス業 - 3</v>
      </c>
      <c r="N15" s="36" t="str">
        <f t="shared" si="1"/>
        <v>宿泊業 - 4</v>
      </c>
      <c r="O15" s="35" t="str">
        <f t="shared" si="1"/>
        <v>卸売業 - 5</v>
      </c>
      <c r="P15" s="36" t="str">
        <f t="shared" si="1"/>
        <v xml:space="preserve"> - </v>
      </c>
      <c r="Q15" s="35" t="str">
        <f t="shared" si="1"/>
        <v xml:space="preserve"> - </v>
      </c>
      <c r="R15" s="36" t="str">
        <f t="shared" si="1"/>
        <v xml:space="preserve"> - </v>
      </c>
      <c r="S15" s="35" t="str">
        <f t="shared" si="1"/>
        <v xml:space="preserve"> - </v>
      </c>
      <c r="T15" s="36" t="str">
        <f t="shared" si="1"/>
        <v xml:space="preserve"> - </v>
      </c>
      <c r="U15" s="52"/>
      <c r="V15" s="52"/>
      <c r="W15" s="52"/>
    </row>
    <row r="16" spans="1:60" ht="28.95" customHeight="1" thickBot="1" x14ac:dyDescent="0.25">
      <c r="C16" s="39" t="s">
        <v>33</v>
      </c>
      <c r="D16" s="52"/>
      <c r="E16" s="52"/>
      <c r="F16" s="52"/>
      <c r="J16" s="28"/>
      <c r="K16" s="34" t="s">
        <v>19</v>
      </c>
      <c r="L16" s="36" t="s">
        <v>19</v>
      </c>
      <c r="M16" s="57" t="s">
        <v>19</v>
      </c>
      <c r="N16" s="36" t="s">
        <v>19</v>
      </c>
      <c r="O16" s="35" t="s">
        <v>19</v>
      </c>
      <c r="P16" s="36" t="s">
        <v>19</v>
      </c>
      <c r="Q16" s="35" t="s">
        <v>19</v>
      </c>
      <c r="R16" s="36" t="s">
        <v>19</v>
      </c>
      <c r="S16" s="35" t="s">
        <v>19</v>
      </c>
      <c r="T16" s="36" t="s">
        <v>19</v>
      </c>
      <c r="U16" s="52"/>
      <c r="V16" s="52"/>
      <c r="W16" s="52"/>
    </row>
    <row r="17" spans="1:23" ht="17.7" customHeight="1" thickTop="1" thickBot="1" x14ac:dyDescent="0.25">
      <c r="A17" s="105"/>
      <c r="B17" s="18">
        <v>1</v>
      </c>
      <c r="C17" s="42" t="str" cm="1">
        <f t="array" ref="C17">INDEX($K17:$T17,($K$6-1)*1+1)&amp;""</f>
        <v>生地製造・調整機能</v>
      </c>
      <c r="F17" s="53"/>
      <c r="J17" s="28"/>
      <c r="K17" s="30" t="s">
        <v>57</v>
      </c>
      <c r="L17" s="62" t="str">
        <f>K17</f>
        <v>生地製造・調整機能</v>
      </c>
      <c r="M17" s="63" t="str">
        <f>K17</f>
        <v>生地製造・調整機能</v>
      </c>
      <c r="N17" s="62" t="str">
        <f>K17</f>
        <v>生地製造・調整機能</v>
      </c>
      <c r="O17" s="62" t="str">
        <f>K17</f>
        <v>生地製造・調整機能</v>
      </c>
      <c r="P17" s="23"/>
      <c r="Q17" s="20"/>
      <c r="R17" s="23"/>
      <c r="S17" s="20"/>
      <c r="T17" s="23"/>
      <c r="U17" s="58"/>
      <c r="V17" s="29"/>
      <c r="W17" s="29"/>
    </row>
    <row r="18" spans="1:23" ht="17.7" customHeight="1" thickTop="1" thickBot="1" x14ac:dyDescent="0.25">
      <c r="A18" s="105"/>
      <c r="B18" s="18">
        <v>2</v>
      </c>
      <c r="C18" s="42" t="str" cm="1">
        <f t="array" ref="C18">INDEX($K18:$T18,($K$6-1)*1+1)&amp;""</f>
        <v>タッチパネル式表示機能</v>
      </c>
      <c r="F18" s="53"/>
      <c r="J18" s="28"/>
      <c r="K18" s="31" t="s">
        <v>58</v>
      </c>
      <c r="L18" s="64" t="str">
        <f>K18</f>
        <v>タッチパネル式表示機能</v>
      </c>
      <c r="M18" s="63" t="str">
        <f t="shared" ref="M18:M19" si="2">K18</f>
        <v>タッチパネル式表示機能</v>
      </c>
      <c r="N18" s="62" t="str">
        <f t="shared" ref="N18:N19" si="3">K18</f>
        <v>タッチパネル式表示機能</v>
      </c>
      <c r="O18" s="62" t="str">
        <f>K18</f>
        <v>タッチパネル式表示機能</v>
      </c>
      <c r="P18" s="24"/>
      <c r="Q18" s="21"/>
      <c r="R18" s="24"/>
      <c r="S18" s="21"/>
      <c r="T18" s="24"/>
      <c r="U18" s="58"/>
      <c r="V18" s="29"/>
      <c r="W18" s="29"/>
    </row>
    <row r="19" spans="1:23" ht="17.7" customHeight="1" thickTop="1" x14ac:dyDescent="0.2">
      <c r="A19" s="105"/>
      <c r="B19" s="18">
        <v>3</v>
      </c>
      <c r="C19" s="42" t="str" cm="1">
        <f t="array" ref="C19">INDEX($K19:$T19,($K$6-1)*1+1)&amp;""</f>
        <v>生産速度可変機能</v>
      </c>
      <c r="F19" s="53"/>
      <c r="J19" s="28"/>
      <c r="K19" s="31" t="s">
        <v>59</v>
      </c>
      <c r="L19" s="64" t="str">
        <f>K19</f>
        <v>生産速度可変機能</v>
      </c>
      <c r="M19" s="63" t="str">
        <f t="shared" si="2"/>
        <v>生産速度可変機能</v>
      </c>
      <c r="N19" s="62" t="str">
        <f t="shared" si="3"/>
        <v>生産速度可変機能</v>
      </c>
      <c r="O19" s="62" t="str">
        <f>K19</f>
        <v>生産速度可変機能</v>
      </c>
      <c r="P19" s="24"/>
      <c r="Q19" s="21"/>
      <c r="R19" s="24"/>
      <c r="S19" s="21"/>
      <c r="T19" s="24"/>
      <c r="U19" s="58"/>
      <c r="V19" s="29"/>
      <c r="W19" s="29"/>
    </row>
    <row r="20" spans="1:23" ht="17.7" customHeight="1" x14ac:dyDescent="0.2">
      <c r="A20" s="105"/>
      <c r="B20" s="18">
        <v>4</v>
      </c>
      <c r="C20" s="42" t="str" cm="1">
        <f t="array" ref="C20">INDEX($K20:$T20,($K$6-1)*1+1)&amp;""</f>
        <v/>
      </c>
      <c r="F20" s="53"/>
      <c r="J20" s="28"/>
      <c r="K20" s="24"/>
      <c r="L20" s="24"/>
      <c r="M20" s="59"/>
      <c r="N20" s="24"/>
      <c r="O20" s="21"/>
      <c r="P20" s="24"/>
      <c r="Q20" s="21"/>
      <c r="R20" s="24"/>
      <c r="S20" s="21"/>
      <c r="T20" s="24"/>
      <c r="U20" s="58"/>
      <c r="V20" s="29"/>
      <c r="W20" s="29"/>
    </row>
    <row r="21" spans="1:23" ht="17.7" customHeight="1" x14ac:dyDescent="0.2">
      <c r="A21" s="105"/>
      <c r="B21" s="18">
        <v>5</v>
      </c>
      <c r="C21" s="42" t="str" cm="1">
        <f t="array" ref="C21">INDEX($K21:$T21,($K$6-1)*1+1)&amp;""</f>
        <v/>
      </c>
      <c r="F21" s="53"/>
      <c r="J21" s="28"/>
      <c r="K21" s="24"/>
      <c r="L21" s="24"/>
      <c r="M21" s="59"/>
      <c r="N21" s="24"/>
      <c r="O21" s="21"/>
      <c r="P21" s="24"/>
      <c r="Q21" s="21"/>
      <c r="R21" s="24"/>
      <c r="S21" s="21"/>
      <c r="T21" s="24"/>
      <c r="U21" s="58"/>
      <c r="V21" s="29"/>
      <c r="W21" s="29"/>
    </row>
    <row r="22" spans="1:23" ht="17.7" customHeight="1" x14ac:dyDescent="0.2">
      <c r="A22" s="105"/>
      <c r="B22" s="18">
        <v>6</v>
      </c>
      <c r="C22" s="42" t="str" cm="1">
        <f t="array" ref="C22">INDEX($K22:$T22,($K$6-1)*1+1)&amp;""</f>
        <v/>
      </c>
      <c r="F22" s="53"/>
      <c r="J22" s="28"/>
      <c r="K22" s="24"/>
      <c r="L22" s="24"/>
      <c r="M22" s="59"/>
      <c r="N22" s="24"/>
      <c r="O22" s="21"/>
      <c r="P22" s="24"/>
      <c r="Q22" s="21"/>
      <c r="R22" s="24"/>
      <c r="S22" s="21"/>
      <c r="T22" s="24"/>
      <c r="U22" s="58"/>
      <c r="V22" s="29"/>
      <c r="W22" s="29"/>
    </row>
    <row r="23" spans="1:23" ht="17.7" customHeight="1" x14ac:dyDescent="0.2">
      <c r="A23" s="105"/>
      <c r="B23" s="18">
        <v>7</v>
      </c>
      <c r="C23" s="42" t="str" cm="1">
        <f t="array" ref="C23">INDEX($K23:$T23,($K$6-1)*1+1)&amp;""</f>
        <v/>
      </c>
      <c r="F23" s="53"/>
      <c r="J23" s="28"/>
      <c r="K23" s="24"/>
      <c r="L23" s="24"/>
      <c r="M23" s="59"/>
      <c r="N23" s="24"/>
      <c r="O23" s="21"/>
      <c r="P23" s="24"/>
      <c r="Q23" s="21"/>
      <c r="R23" s="24"/>
      <c r="S23" s="21"/>
      <c r="T23" s="24"/>
      <c r="U23" s="58"/>
      <c r="V23" s="29"/>
      <c r="W23" s="29"/>
    </row>
    <row r="24" spans="1:23" ht="17.7" customHeight="1" x14ac:dyDescent="0.2">
      <c r="A24" s="105"/>
      <c r="B24" s="18">
        <v>8</v>
      </c>
      <c r="C24" s="42" t="str" cm="1">
        <f t="array" ref="C24">INDEX($K24:$T24,($K$6-1)*1+1)&amp;""</f>
        <v/>
      </c>
      <c r="F24" s="53"/>
      <c r="J24" s="28"/>
      <c r="K24" s="24"/>
      <c r="L24" s="24"/>
      <c r="M24" s="59"/>
      <c r="N24" s="24"/>
      <c r="O24" s="21"/>
      <c r="P24" s="24"/>
      <c r="Q24" s="21"/>
      <c r="R24" s="24"/>
      <c r="S24" s="21"/>
      <c r="T24" s="24"/>
      <c r="U24" s="58"/>
      <c r="V24" s="29"/>
      <c r="W24" s="29"/>
    </row>
    <row r="25" spans="1:23" ht="17.7" customHeight="1" x14ac:dyDescent="0.2">
      <c r="A25" s="105"/>
      <c r="B25" s="18">
        <v>9</v>
      </c>
      <c r="C25" s="42" t="str" cm="1">
        <f t="array" ref="C25">INDEX($K25:$T25,($K$6-1)*1+1)&amp;""</f>
        <v/>
      </c>
      <c r="F25" s="53"/>
      <c r="J25" s="28"/>
      <c r="K25" s="24"/>
      <c r="L25" s="24"/>
      <c r="M25" s="59"/>
      <c r="N25" s="24"/>
      <c r="O25" s="21"/>
      <c r="P25" s="24"/>
      <c r="Q25" s="21"/>
      <c r="R25" s="24"/>
      <c r="S25" s="21"/>
      <c r="T25" s="24"/>
      <c r="U25" s="58"/>
      <c r="V25" s="29"/>
      <c r="W25" s="29"/>
    </row>
    <row r="26" spans="1:23" ht="17.7" customHeight="1" thickBot="1" x14ac:dyDescent="0.25">
      <c r="A26" s="105"/>
      <c r="B26" s="18">
        <v>10</v>
      </c>
      <c r="C26" s="42" t="str" cm="1">
        <f t="array" ref="C26">INDEX($K26:$T26,($K$6-1)*1+1)&amp;""</f>
        <v/>
      </c>
      <c r="F26" s="53"/>
      <c r="J26" s="28"/>
      <c r="K26" s="25"/>
      <c r="L26" s="25"/>
      <c r="M26" s="60"/>
      <c r="N26" s="25"/>
      <c r="O26" s="22"/>
      <c r="P26" s="25"/>
      <c r="Q26" s="22"/>
      <c r="R26" s="25"/>
      <c r="S26" s="22"/>
      <c r="T26" s="25"/>
      <c r="U26" s="58"/>
      <c r="V26" s="29"/>
      <c r="W26" s="29"/>
    </row>
    <row r="27" spans="1:23" ht="17.7" customHeight="1" x14ac:dyDescent="0.2"/>
    <row r="28" spans="1:23" ht="17.7" customHeight="1" x14ac:dyDescent="0.2"/>
    <row r="29" spans="1:23" ht="17.7" customHeight="1" x14ac:dyDescent="0.2"/>
    <row r="30" spans="1:23" ht="17.7" customHeight="1" x14ac:dyDescent="0.2"/>
    <row r="31" spans="1:23" ht="17.7" customHeight="1" x14ac:dyDescent="0.2">
      <c r="A31" s="19"/>
      <c r="B31" s="19"/>
    </row>
    <row r="32" spans="1:23" ht="17.7" customHeight="1" x14ac:dyDescent="0.2"/>
    <row r="33" ht="17.7" customHeight="1" x14ac:dyDescent="0.2"/>
  </sheetData>
  <sheetProtection algorithmName="SHA-512" hashValue="mdW1RHrKrRhyWmIYVSiYWx+5UKcqd5Htgy2eCKWLvvwm4ZmW28RVf6jbJG/WJXiUTkzZF531xlxwEBehWZMujw==" saltValue="RESu2y+0tIjdu1k9doctLA==" spinCount="100000" sheet="1" scenarios="1"/>
  <mergeCells count="15">
    <mergeCell ref="A5:B5"/>
    <mergeCell ref="AE9:AI9"/>
    <mergeCell ref="A17:A26"/>
    <mergeCell ref="AY9:BC9"/>
    <mergeCell ref="BD9:BH9"/>
    <mergeCell ref="C9:G9"/>
    <mergeCell ref="A9:B9"/>
    <mergeCell ref="A15:B15"/>
    <mergeCell ref="K9:O9"/>
    <mergeCell ref="P9:T9"/>
    <mergeCell ref="U9:Y9"/>
    <mergeCell ref="Z9:AD9"/>
    <mergeCell ref="AJ9:AN9"/>
    <mergeCell ref="AO9:AS9"/>
    <mergeCell ref="AT9:AX9"/>
  </mergeCells>
  <phoneticPr fontId="1"/>
  <dataValidations count="1">
    <dataValidation type="list" allowBlank="1" showInputMessage="1" showErrorMessage="1" sqref="K5" xr:uid="{B109D486-D228-4705-A460-FD3D5BFD9ED6}">
      <formula1>OFFSET($L$5,,,,COUNTA($L5:$AE5))</formula1>
    </dataValidation>
  </dataValidations>
  <pageMargins left="0.7" right="0.7" top="0.75" bottom="0.75" header="0.3" footer="0.3"/>
  <pageSetup paperSize="9" scale="8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096ed87-1394-41ba-9857-c6b625d49cbd">
      <Terms xmlns="http://schemas.microsoft.com/office/infopath/2007/PartnerControls"/>
    </lcf76f155ced4ddcb4097134ff3c332f>
    <TaxCatchAll xmlns="307f33d5-412e-42f7-880e-964369499a3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5692EA306313C4299373CAAE57F73AB" ma:contentTypeVersion="12" ma:contentTypeDescription="新しいドキュメントを作成します。" ma:contentTypeScope="" ma:versionID="68cfc256a8d9b270f59bfbb5ad152cdb">
  <xsd:schema xmlns:xsd="http://www.w3.org/2001/XMLSchema" xmlns:xs="http://www.w3.org/2001/XMLSchema" xmlns:p="http://schemas.microsoft.com/office/2006/metadata/properties" xmlns:ns2="5096ed87-1394-41ba-9857-c6b625d49cbd" xmlns:ns3="307f33d5-412e-42f7-880e-964369499a37" targetNamespace="http://schemas.microsoft.com/office/2006/metadata/properties" ma:root="true" ma:fieldsID="78eab93fabd334b220be532c3d7e3b56" ns2:_="" ns3:_="">
    <xsd:import namespace="5096ed87-1394-41ba-9857-c6b625d49cbd"/>
    <xsd:import namespace="307f33d5-412e-42f7-880e-964369499a3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96ed87-1394-41ba-9857-c6b625d49c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85717d7-19ec-47d4-9288-ce56b1256bd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07f33d5-412e-42f7-880e-964369499a37"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6f78f463-c52e-4856-a3cb-f32b8564c1ab}" ma:internalName="TaxCatchAll" ma:showField="CatchAllData" ma:web="307f33d5-412e-42f7-880e-964369499a3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6AC59F6-F957-4340-94CE-725C97FF8C84}">
  <ds:schemaRefs>
    <ds:schemaRef ds:uri="http://schemas.microsoft.com/sharepoint/v3/contenttype/forms"/>
  </ds:schemaRefs>
</ds:datastoreItem>
</file>

<file path=customXml/itemProps2.xml><?xml version="1.0" encoding="utf-8"?>
<ds:datastoreItem xmlns:ds="http://schemas.openxmlformats.org/officeDocument/2006/customXml" ds:itemID="{583306E8-0A06-4B7A-B7BF-DC5FC6F68A33}">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5096ed87-1394-41ba-9857-c6b625d49cbd"/>
    <ds:schemaRef ds:uri="http://purl.org/dc/terms/"/>
    <ds:schemaRef ds:uri="http://schemas.openxmlformats.org/package/2006/metadata/core-properties"/>
    <ds:schemaRef ds:uri="307f33d5-412e-42f7-880e-964369499a37"/>
    <ds:schemaRef ds:uri="http://www.w3.org/XML/1998/namespace"/>
    <ds:schemaRef ds:uri="http://purl.org/dc/dcmitype/"/>
  </ds:schemaRefs>
</ds:datastoreItem>
</file>

<file path=customXml/itemProps3.xml><?xml version="1.0" encoding="utf-8"?>
<ds:datastoreItem xmlns:ds="http://schemas.openxmlformats.org/officeDocument/2006/customXml" ds:itemID="{15EC3BC9-1595-4123-8467-79E6A24E92F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96ed87-1394-41ba-9857-c6b625d49cbd"/>
    <ds:schemaRef ds:uri="307f33d5-412e-42f7-880e-964369499a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省力化効果判定シート</vt:lpstr>
      <vt:lpstr>業種データ</vt:lpstr>
      <vt:lpstr>省力化効果判定シート!Print_Area</vt:lpstr>
      <vt:lpstr>導入環境</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2024-03-01T13:41:44Z</dcterms:created>
  <dcterms:modified xsi:type="dcterms:W3CDTF">2025-03-26T09:00:00Z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0x010100B5692EA306313C4299373CAAE57F73AB</vt:lpwstr>
  </property>
  <property fmtid="{D5CDD505-2E9C-101B-9397-08002B2CF9AE}" pid="3" name="MediaServiceImageTags">
    <vt:lpwstr/>
  </property>
</Properties>
</file>