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D5AA2933-CF61-4FCE-BAC5-2A51CB62FCFB}" xr6:coauthVersionLast="47" xr6:coauthVersionMax="47" xr10:uidLastSave="{00000000-0000-0000-0000-000000000000}"/>
  <workbookProtection workbookAlgorithmName="SHA-512" workbookHashValue="rLxwRUMXuhojVQsqdequ8W9p4PPT7vZCq03XDNdcavQS0sF/V8bR7ruvBKFDWROoBoFiYJ7rDJKvGuw4nXV9lQ==" workbookSaltValue="EkjUH0q/opRE0/APtUvGeQ==" workbookSpinCount="100000" lockStructure="1"/>
  <bookViews>
    <workbookView xWindow="1920" yWindow="888" windowWidth="32592" windowHeight="25032" xr2:uid="{6D8793CE-8F58-45E8-ABD8-777038FD0A24}"/>
  </bookViews>
  <sheets>
    <sheet name="省力化効果判定シート" sheetId="33" r:id="rId1"/>
    <sheet name="業種データ" sheetId="36" state="hidden" r:id="rId2"/>
  </sheets>
  <definedNames>
    <definedName name="_xlnm.Print_Area" localSheetId="0">省力化効果判定シート!$A$1:$M$41</definedName>
    <definedName name="導入環境">省力化効果判定シート!$E$15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 i="36" l="1"/>
  <c r="U11" i="36"/>
  <c r="Q11" i="36"/>
  <c r="P11" i="36"/>
  <c r="Y15" i="36"/>
  <c r="CC9" i="36"/>
  <c r="BX9" i="36"/>
  <c r="V6" i="36"/>
  <c r="U15" i="36" s="1"/>
  <c r="W6" i="36"/>
  <c r="BN9" i="36" s="1"/>
  <c r="X6" i="36"/>
  <c r="BS9" i="36" s="1"/>
  <c r="Y6" i="36"/>
  <c r="X15" i="36" s="1"/>
  <c r="Z6" i="36"/>
  <c r="V15" i="36" l="1"/>
  <c r="W15" i="36"/>
  <c r="BI9" i="36"/>
  <c r="M40" i="33"/>
  <c r="E6" i="33" l="1"/>
  <c r="M6" i="36"/>
  <c r="N6" i="36"/>
  <c r="O6" i="36"/>
  <c r="P6" i="36"/>
  <c r="Q6" i="36"/>
  <c r="R6" i="36"/>
  <c r="S6" i="36"/>
  <c r="AT9" i="36" s="1"/>
  <c r="T6" i="36"/>
  <c r="U6" i="36"/>
  <c r="L6" i="36"/>
  <c r="K9" i="36" l="1"/>
  <c r="BD9" i="36"/>
  <c r="AY9" i="36"/>
  <c r="AO9" i="36"/>
  <c r="AJ9" i="36"/>
  <c r="O15" i="36"/>
  <c r="AE9" i="36"/>
  <c r="U9" i="36"/>
  <c r="P9" i="36"/>
  <c r="Z9" i="36"/>
  <c r="N15" i="36"/>
  <c r="M15" i="36"/>
  <c r="K6" i="36"/>
  <c r="P15" i="36"/>
  <c r="R15" i="36"/>
  <c r="Q15" i="36"/>
  <c r="K15" i="36"/>
  <c r="S15" i="36"/>
  <c r="L15" i="36"/>
  <c r="T15" i="36"/>
  <c r="C11" i="36" l="1" a="1"/>
  <c r="C11" i="36" s="1"/>
  <c r="C26" i="36" a="1"/>
  <c r="C26" i="36" s="1"/>
  <c r="D28" i="33" s="1"/>
  <c r="G11" i="36" a="1"/>
  <c r="G11" i="36" s="1"/>
  <c r="F11" i="36" a="1"/>
  <c r="F11" i="36" s="1"/>
  <c r="C23" i="36" a="1"/>
  <c r="C23" i="36" s="1"/>
  <c r="D25" i="33" s="1"/>
  <c r="E11" i="36" a="1"/>
  <c r="E11" i="36" s="1"/>
  <c r="C22" i="36" a="1"/>
  <c r="C22" i="36" s="1"/>
  <c r="D24" i="33" s="1"/>
  <c r="D11" i="36" a="1"/>
  <c r="D11" i="36" s="1"/>
  <c r="C21" i="36" a="1"/>
  <c r="C21" i="36" s="1"/>
  <c r="D23" i="33" s="1"/>
  <c r="C20" i="36" a="1"/>
  <c r="C20" i="36" s="1"/>
  <c r="D22" i="33" s="1"/>
  <c r="C17" i="36" a="1"/>
  <c r="C17" i="36" s="1"/>
  <c r="D19" i="33" s="1"/>
  <c r="N19" i="33" s="1"/>
  <c r="C25" i="36" a="1"/>
  <c r="C25" i="36" s="1"/>
  <c r="D27" i="33" s="1"/>
  <c r="C18" i="36" a="1"/>
  <c r="C18" i="36" s="1"/>
  <c r="D20" i="33" s="1"/>
  <c r="N20" i="33" s="1"/>
  <c r="C24" i="36" a="1"/>
  <c r="C24" i="36" s="1"/>
  <c r="D26" i="33" s="1"/>
  <c r="C19" i="36" a="1"/>
  <c r="C19" i="36" s="1"/>
  <c r="D21" i="33" s="1"/>
  <c r="N21" i="33" s="1"/>
  <c r="C9" i="36"/>
  <c r="C15" i="36"/>
  <c r="N40" i="33" l="1"/>
  <c r="E45" i="33" s="1"/>
  <c r="E40" i="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<sst xmlns="http://schemas.openxmlformats.org/spreadsheetml/2006/main" count="143" uniqueCount="52">
  <si>
    <t>製品カテゴリ</t>
    <rPh sb="0" eb="2">
      <t>セイヒン</t>
    </rPh>
    <phoneticPr fontId="1"/>
  </si>
  <si>
    <t>業種</t>
    <rPh sb="0" eb="2">
      <t>ギョウシュ</t>
    </rPh>
    <phoneticPr fontId="1"/>
  </si>
  <si>
    <t>中小企業省力化投資補助金</t>
    <rPh sb="0" eb="2">
      <t>チュウショウ</t>
    </rPh>
    <rPh sb="2" eb="4">
      <t>キギョウ</t>
    </rPh>
    <rPh sb="4" eb="6">
      <t>ショウリョク</t>
    </rPh>
    <rPh sb="6" eb="7">
      <t>カ</t>
    </rPh>
    <rPh sb="7" eb="9">
      <t>トウシ</t>
    </rPh>
    <rPh sb="9" eb="12">
      <t>ホジョキン</t>
    </rPh>
    <phoneticPr fontId="1"/>
  </si>
  <si>
    <t>◆種別</t>
    <rPh sb="1" eb="3">
      <t>シュベツ</t>
    </rPh>
    <phoneticPr fontId="1"/>
  </si>
  <si>
    <t>◆作成者情報</t>
    <rPh sb="1" eb="3">
      <t>サクセイ</t>
    </rPh>
    <rPh sb="3" eb="4">
      <t>シャ</t>
    </rPh>
    <rPh sb="4" eb="6">
      <t>ジョウホウ</t>
    </rPh>
    <phoneticPr fontId="1"/>
  </si>
  <si>
    <t>販売事業者名</t>
    <rPh sb="0" eb="2">
      <t>ハンバイ</t>
    </rPh>
    <rPh sb="2" eb="4">
      <t>ジギョウ</t>
    </rPh>
    <rPh sb="4" eb="5">
      <t>シャ</t>
    </rPh>
    <rPh sb="5" eb="6">
      <t>メイ</t>
    </rPh>
    <phoneticPr fontId="1"/>
  </si>
  <si>
    <t>◆申請者（中小企業等）情報</t>
    <rPh sb="1" eb="4">
      <t>シンセイシャ</t>
    </rPh>
    <rPh sb="5" eb="7">
      <t>チュウショウ</t>
    </rPh>
    <rPh sb="7" eb="9">
      <t>キギョウ</t>
    </rPh>
    <rPh sb="9" eb="10">
      <t>トウ</t>
    </rPh>
    <rPh sb="11" eb="13">
      <t>ジョウホウ</t>
    </rPh>
    <phoneticPr fontId="1"/>
  </si>
  <si>
    <t>申請する事業者名</t>
    <rPh sb="0" eb="2">
      <t>シンセイ</t>
    </rPh>
    <rPh sb="4" eb="7">
      <t>ジギョウシャ</t>
    </rPh>
    <rPh sb="7" eb="8">
      <t>メイ</t>
    </rPh>
    <phoneticPr fontId="1"/>
  </si>
  <si>
    <t>◆導入環境</t>
    <rPh sb="1" eb="3">
      <t>ドウニュウ</t>
    </rPh>
    <rPh sb="3" eb="5">
      <t>カンキョウ</t>
    </rPh>
    <phoneticPr fontId="1"/>
  </si>
  <si>
    <t>◆宣誓事項</t>
    <rPh sb="1" eb="3">
      <t>センセイ</t>
    </rPh>
    <rPh sb="3" eb="5">
      <t>ジコウ</t>
    </rPh>
    <phoneticPr fontId="1"/>
  </si>
  <si>
    <t>判定結果</t>
    <rPh sb="0" eb="2">
      <t>ハンテイ</t>
    </rPh>
    <rPh sb="2" eb="4">
      <t>ケッカ</t>
    </rPh>
    <phoneticPr fontId="1"/>
  </si>
  <si>
    <t>申請する中小企業等へ既存の事業内容と大きく相違していないことを確認しました。</t>
    <phoneticPr fontId="1"/>
  </si>
  <si>
    <t>導入環境について</t>
    <rPh sb="0" eb="2">
      <t>ドウニュウ</t>
    </rPh>
    <rPh sb="2" eb="4">
      <t>カンキョウ</t>
    </rPh>
    <phoneticPr fontId="1"/>
  </si>
  <si>
    <t>非表示</t>
    <rPh sb="0" eb="3">
      <t>ヒヒョウジ</t>
    </rPh>
    <phoneticPr fontId="1"/>
  </si>
  <si>
    <t>◆省力化効果判定</t>
    <rPh sb="1" eb="4">
      <t>ショウリョクカ</t>
    </rPh>
    <rPh sb="4" eb="6">
      <t>コウカ</t>
    </rPh>
    <rPh sb="6" eb="8">
      <t>ハンテイ</t>
    </rPh>
    <phoneticPr fontId="1"/>
  </si>
  <si>
    <t>データの入力規則、条件式</t>
    <rPh sb="4" eb="6">
      <t>ニュウリョク</t>
    </rPh>
    <rPh sb="6" eb="8">
      <t>キソク</t>
    </rPh>
    <rPh sb="9" eb="11">
      <t>ジョウケン</t>
    </rPh>
    <rPh sb="11" eb="12">
      <t>シキ</t>
    </rPh>
    <phoneticPr fontId="1"/>
  </si>
  <si>
    <t>全ての値</t>
    <rPh sb="0" eb="1">
      <t>スベ</t>
    </rPh>
    <rPh sb="3" eb="4">
      <t>アタイ</t>
    </rPh>
    <phoneticPr fontId="1"/>
  </si>
  <si>
    <t>省力化効果判定シート（交付申請用）</t>
    <rPh sb="0" eb="2">
      <t>ショウリョク</t>
    </rPh>
    <rPh sb="2" eb="3">
      <t>カ</t>
    </rPh>
    <rPh sb="3" eb="5">
      <t>コウカ</t>
    </rPh>
    <rPh sb="5" eb="7">
      <t>ハンテイ</t>
    </rPh>
    <rPh sb="11" eb="13">
      <t>コウフ</t>
    </rPh>
    <rPh sb="13" eb="15">
      <t>シンセイ</t>
    </rPh>
    <rPh sb="15" eb="16">
      <t>ヨウ</t>
    </rPh>
    <phoneticPr fontId="1"/>
  </si>
  <si>
    <t>本シートに記載する内容は、交付申請システム等に入力する内容及び申請する中小企業等の既存の事業内容との相違がないかを必ず御確認ください。</t>
    <rPh sb="0" eb="1">
      <t>ホン</t>
    </rPh>
    <rPh sb="5" eb="7">
      <t>キサイ</t>
    </rPh>
    <rPh sb="9" eb="11">
      <t>ナイヨウ</t>
    </rPh>
    <rPh sb="13" eb="15">
      <t>コウフ</t>
    </rPh>
    <rPh sb="15" eb="17">
      <t>シンセイ</t>
    </rPh>
    <rPh sb="21" eb="22">
      <t>トウ</t>
    </rPh>
    <rPh sb="23" eb="25">
      <t>ニュウリョク</t>
    </rPh>
    <rPh sb="27" eb="29">
      <t>ナイヨウ</t>
    </rPh>
    <rPh sb="29" eb="30">
      <t>オヨ</t>
    </rPh>
    <rPh sb="31" eb="33">
      <t>シンセイ</t>
    </rPh>
    <rPh sb="35" eb="37">
      <t>チュウショウ</t>
    </rPh>
    <rPh sb="37" eb="39">
      <t>キギョウ</t>
    </rPh>
    <rPh sb="39" eb="40">
      <t>トウ</t>
    </rPh>
    <rPh sb="41" eb="43">
      <t>キゾン</t>
    </rPh>
    <rPh sb="44" eb="46">
      <t>ジギョウ</t>
    </rPh>
    <rPh sb="46" eb="48">
      <t>ナイヨウ</t>
    </rPh>
    <rPh sb="50" eb="52">
      <t>ソウイ</t>
    </rPh>
    <rPh sb="57" eb="58">
      <t>カナラ</t>
    </rPh>
    <rPh sb="59" eb="62">
      <t>ゴカクニン</t>
    </rPh>
    <phoneticPr fontId="1"/>
  </si>
  <si>
    <t>項目名</t>
    <rPh sb="0" eb="3">
      <t>コウモクメイ</t>
    </rPh>
    <phoneticPr fontId="1"/>
  </si>
  <si>
    <t>プルダウン</t>
    <phoneticPr fontId="1"/>
  </si>
  <si>
    <t>：直接入力</t>
    <rPh sb="1" eb="5">
      <t>チョクセツニュウリョク</t>
    </rPh>
    <phoneticPr fontId="1"/>
  </si>
  <si>
    <t>業種選択→</t>
    <rPh sb="0" eb="2">
      <t>ギョウシュ</t>
    </rPh>
    <rPh sb="2" eb="4">
      <t>センタク</t>
    </rPh>
    <phoneticPr fontId="1"/>
  </si>
  <si>
    <t>◆導入環境</t>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</si>
  <si>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</si>
  <si>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</si>
  <si>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</si>
  <si>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</si>
  <si>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選択肢5</t>
    <rPh sb="0" eb="3">
      <t>センタクシ</t>
    </rPh>
    <phoneticPr fontId="1"/>
  </si>
  <si>
    <t>入力数チェック</t>
    <rPh sb="0" eb="2">
      <t>ニュウリョク</t>
    </rPh>
    <rPh sb="2" eb="3">
      <t>スウ</t>
    </rPh>
    <phoneticPr fontId="1"/>
  </si>
  <si>
    <t>：数式（業種間で参照）</t>
    <rPh sb="1" eb="3">
      <t>スウシキ</t>
    </rPh>
    <rPh sb="4" eb="6">
      <t>ギョウシュ</t>
    </rPh>
    <rPh sb="6" eb="7">
      <t>カン</t>
    </rPh>
    <rPh sb="8" eb="10">
      <t>サンショウ</t>
    </rPh>
    <phoneticPr fontId="1"/>
  </si>
  <si>
    <t>：動作に必要な数式（触るべからず）</t>
    <rPh sb="1" eb="3">
      <t>ドウサ</t>
    </rPh>
    <rPh sb="4" eb="6">
      <t>ヒツヨウ</t>
    </rPh>
    <rPh sb="7" eb="9">
      <t>スウシキ</t>
    </rPh>
    <rPh sb="10" eb="11">
      <t>サワ</t>
    </rPh>
    <phoneticPr fontId="1"/>
  </si>
  <si>
    <t>◆置き換えによる省力化効果について（導入環境で２を選んだ方のみ）</t>
    <phoneticPr fontId="1"/>
  </si>
  <si>
    <t>機能・性能名</t>
    <rPh sb="0" eb="2">
      <t>キノウ</t>
    </rPh>
    <rPh sb="3" eb="5">
      <t>セイノウ</t>
    </rPh>
    <rPh sb="5" eb="6">
      <t>メイ</t>
    </rPh>
    <phoneticPr fontId="1"/>
  </si>
  <si>
    <t>◆置き換えによる省力化効果について（導入環境で２を選んだ方のみ）</t>
    <phoneticPr fontId="1"/>
  </si>
  <si>
    <t>特に導入環境で２．を選んだ場合は以下に注意すること。</t>
    <rPh sb="2" eb="4">
      <t>ドウニュウ</t>
    </rPh>
    <rPh sb="4" eb="6">
      <t>カンキョウ</t>
    </rPh>
    <rPh sb="10" eb="11">
      <t>エラ</t>
    </rPh>
    <phoneticPr fontId="1"/>
  </si>
  <si>
    <t>・事業計画の申請において、置き換えにより得られる省力化効果を具体的に記載すること。</t>
    <rPh sb="1" eb="3">
      <t>ジギョウ</t>
    </rPh>
    <rPh sb="3" eb="5">
      <t>ケイカク</t>
    </rPh>
    <rPh sb="13" eb="14">
      <t>オ</t>
    </rPh>
    <rPh sb="15" eb="16">
      <t>カ</t>
    </rPh>
    <rPh sb="20" eb="21">
      <t>エ</t>
    </rPh>
    <rPh sb="24" eb="27">
      <t>ショウリョクカ</t>
    </rPh>
    <rPh sb="27" eb="29">
      <t>コウカ</t>
    </rPh>
    <phoneticPr fontId="1"/>
  </si>
  <si>
    <t>・置き換えによる省力化効果が認められない場合は不採択となります。</t>
    <rPh sb="1" eb="2">
      <t>オ</t>
    </rPh>
    <rPh sb="3" eb="4">
      <t>カ</t>
    </rPh>
    <rPh sb="23" eb="26">
      <t>フサイタク</t>
    </rPh>
    <phoneticPr fontId="1"/>
  </si>
  <si>
    <t>・既に所有する製品の置き換えであり省力化効果が得られない事業は補助対象外です。</t>
    <rPh sb="31" eb="33">
      <t>ホジョ</t>
    </rPh>
    <phoneticPr fontId="1"/>
  </si>
  <si>
    <t>　（例）券売機の場合：新札対応のためだけの買い換え</t>
    <phoneticPr fontId="1"/>
  </si>
  <si>
    <t>r04</t>
    <phoneticPr fontId="1"/>
  </si>
  <si>
    <t>置換数チェック</t>
    <rPh sb="0" eb="2">
      <t>オキカエ</t>
    </rPh>
    <rPh sb="2" eb="3">
      <t>スウ</t>
    </rPh>
    <phoneticPr fontId="1"/>
  </si>
  <si>
    <t>判定中（すべての項目に入力してください。）：未入力項目あり</t>
    <rPh sb="0" eb="3">
      <t>ハンテイチュウ</t>
    </rPh>
    <rPh sb="8" eb="10">
      <t>コウモク</t>
    </rPh>
    <rPh sb="11" eb="13">
      <t>ニュウリョク</t>
    </rPh>
    <rPh sb="22" eb="25">
      <t>ミニュウリョク</t>
    </rPh>
    <rPh sb="25" eb="27">
      <t>コウモク</t>
    </rPh>
    <phoneticPr fontId="1"/>
  </si>
  <si>
    <t>良：新規導入申請の場合、もしくは置き換え導入申請で、省力化効果が1つでも選択されている場合</t>
    <rPh sb="0" eb="1">
      <t>ヨ</t>
    </rPh>
    <rPh sb="2" eb="4">
      <t>シンキ</t>
    </rPh>
    <rPh sb="4" eb="6">
      <t>ドウニュウ</t>
    </rPh>
    <rPh sb="6" eb="8">
      <t>シンセイ</t>
    </rPh>
    <rPh sb="9" eb="11">
      <t>バアイ</t>
    </rPh>
    <rPh sb="16" eb="17">
      <t>オ</t>
    </rPh>
    <rPh sb="18" eb="19">
      <t>カ</t>
    </rPh>
    <rPh sb="20" eb="22">
      <t>ドウニュウ</t>
    </rPh>
    <rPh sb="22" eb="24">
      <t>シンセイ</t>
    </rPh>
    <rPh sb="26" eb="28">
      <t>ショウリョク</t>
    </rPh>
    <rPh sb="28" eb="29">
      <t>カ</t>
    </rPh>
    <rPh sb="29" eb="31">
      <t>コウカ</t>
    </rPh>
    <rPh sb="36" eb="38">
      <t>センタク</t>
    </rPh>
    <rPh sb="43" eb="45">
      <t>バアイ</t>
    </rPh>
    <phoneticPr fontId="1"/>
  </si>
  <si>
    <t>導入製品・導入計画の見直しが必要：上記以外（置き換え導入申請で、省力化効果が1つも選択されていない場合）</t>
    <rPh sb="19" eb="21">
      <t>ジョウキ</t>
    </rPh>
    <rPh sb="21" eb="23">
      <t>イガイ</t>
    </rPh>
    <rPh sb="24" eb="25">
      <t>オ</t>
    </rPh>
    <rPh sb="26" eb="27">
      <t>カ</t>
    </rPh>
    <rPh sb="28" eb="30">
      <t>ドウニュウ</t>
    </rPh>
    <rPh sb="30" eb="32">
      <t>シンセイ</t>
    </rPh>
    <rPh sb="34" eb="39">
      <t>ショウリョクカコウカ</t>
    </rPh>
    <rPh sb="41" eb="43">
      <t>センタク</t>
    </rPh>
    <rPh sb="43" eb="45">
      <t>センタクバアイ</t>
    </rPh>
    <phoneticPr fontId="1"/>
  </si>
  <si>
    <t>製品を導入することで、新たに追加される機能・性能はどれか。（複数選択可）</t>
    <phoneticPr fontId="1"/>
  </si>
  <si>
    <t>廃棄物処理業</t>
  </si>
  <si>
    <t>異素材の複合廃棄物破砕分離装置</t>
    <rPh sb="0" eb="1">
      <t>イ</t>
    </rPh>
    <rPh sb="1" eb="3">
      <t>ソザイ</t>
    </rPh>
    <rPh sb="4" eb="6">
      <t>フクゴウ</t>
    </rPh>
    <rPh sb="6" eb="9">
      <t>ハイキブツ</t>
    </rPh>
    <rPh sb="9" eb="11">
      <t>ハサイ</t>
    </rPh>
    <rPh sb="11" eb="13">
      <t>ブンリ</t>
    </rPh>
    <rPh sb="13" eb="15">
      <t>ソウチ</t>
    </rPh>
    <phoneticPr fontId="1"/>
  </si>
  <si>
    <t>1.事業所の従事者が複数台の破砕機・分離機で行っている分別業務（異素材廃棄物の粉砕・分離作業）を異素材の複合廃棄物破砕分離装置に置き換える</t>
  </si>
  <si>
    <t>2.すでに別の異素材の複合廃棄物破砕分離装置が行っている分別業務を今回申請する異素材の複合廃棄物破砕分離装置で行う</t>
  </si>
  <si>
    <t>卸売業</t>
  </si>
  <si>
    <t>製造業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</si>
</sst>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trike/>
      <sz val="11"/>
      <color theme="1"/>
      <name val="ＭＳ Ｐゴシック"/>
      <family val="3"/>
      <charset val="128"/>
      <scheme val="minor"/>
    </font>
    <font>
      <sz val="9"/>
      <color theme="1"/>
      <name val="ＭＳ Ｐゴシック"/>
      <family val="3"/>
      <charset val="128"/>
      <scheme val="minor"/>
    </font>
    <font>
      <sz val="9"/>
      <name val="ＭＳ Ｐゴシック"/>
      <family val="2"/>
      <charset val="128"/>
      <scheme val="minor"/>
    </font>
    <font>
      <b/>
      <sz val="9"/>
      <color theme="1"/>
      <name val="ＭＳ Ｐゴシック"/>
      <family val="3"/>
      <charset val="128"/>
      <scheme val="minor"/>
    </font>
    <font>
      <b/>
      <sz val="11"/>
      <name val="ＭＳ Ｐゴシック"/>
      <family val="3"/>
      <charset val="128"/>
      <scheme val="minor"/>
    </font>
    <font>
      <sz val="9"/>
      <name val="ＭＳ Ｐゴシック"/>
      <family val="3"/>
      <charset val="128"/>
      <scheme val="minor"/>
    </font>
    <font>
      <sz val="11"/>
      <color theme="0"/>
      <name val="ＭＳ Ｐゴシック"/>
      <family val="3"/>
      <charset val="128"/>
      <scheme val="minor"/>
    </font>
    <font>
      <sz val="14"/>
      <color theme="0"/>
      <name val="ＭＳ Ｐゴシック"/>
      <family val="3"/>
      <charset val="128"/>
      <scheme val="minor"/>
    </font>
    <font>
      <sz val="12"/>
      <name val="ＭＳ Ｐゴシック"/>
      <family val="3"/>
      <charset val="128"/>
      <scheme val="minor"/>
    </font>
    <font>
      <sz val="12"/>
      <color rgb="FF0070C0"/>
      <name val="ＭＳ Ｐゴシック"/>
      <family val="3"/>
      <charset val="128"/>
      <scheme val="minor"/>
    </font>
    <font>
      <sz val="11"/>
      <color rgb="FFC00000"/>
      <name val="ＭＳ Ｐゴシック"/>
      <family val="3"/>
      <charset val="128"/>
    </font>
    <font>
      <sz val="1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sz val="9"/>
      <color rgb="FFFF0000"/>
      <name val="ＭＳ Ｐゴシック"/>
      <family val="3"/>
      <charset val="128"/>
      <scheme val="minor"/>
    </font>
  </fonts>
  <fills count="1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1"/>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D966"/>
        <bgColor indexed="64"/>
      </patternFill>
    </fill>
    <fill>
      <patternFill patternType="solid">
        <fgColor rgb="FFFFF2CC"/>
        <bgColor indexed="64"/>
      </patternFill>
    </fill>
    <fill>
      <patternFill patternType="solid">
        <fgColor rgb="FFCBFFD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auto="1"/>
      </top>
      <bottom style="thin">
        <color indexed="64"/>
      </bottom>
      <diagonal/>
    </border>
    <border>
      <left/>
      <right/>
      <top style="double">
        <color auto="1"/>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5">
    <xf numFmtId="0" fontId="0" fillId="0" borderId="0" xfId="0">
      <alignment vertical="center"/>
    </xf>
    <xf numFmtId="0" fontId="0" fillId="0" borderId="0" xfId="0" applyAlignment="1">
      <alignment horizontal="left" vertical="center"/>
    </xf>
    <xf numFmtId="0" fontId="7" fillId="0" borderId="0" xfId="0" applyFont="1" applyAlignment="1" applyProtection="1">
      <alignment horizontal="left" vertical="center"/>
      <protection locked="0"/>
    </xf>
    <xf numFmtId="0" fontId="5" fillId="0" borderId="0" xfId="0" applyFont="1" applyAlignment="1">
      <alignment horizontal="right" vertical="center"/>
    </xf>
    <xf numFmtId="0" fontId="12" fillId="8" borderId="0" xfId="0" applyFont="1" applyFill="1">
      <alignment vertical="center"/>
    </xf>
    <xf numFmtId="0" fontId="7" fillId="0" borderId="0" xfId="0" applyFont="1">
      <alignment vertical="center"/>
    </xf>
    <xf numFmtId="0" fontId="8" fillId="0" borderId="0" xfId="0" applyFont="1">
      <alignment vertical="center"/>
    </xf>
    <xf numFmtId="0" fontId="3" fillId="0" borderId="0" xfId="0" applyFont="1">
      <alignment vertical="center"/>
    </xf>
    <xf numFmtId="0" fontId="9" fillId="0" borderId="0" xfId="0" applyFont="1">
      <alignment vertical="center"/>
    </xf>
    <xf numFmtId="0" fontId="9" fillId="0" borderId="5" xfId="0" applyFont="1" applyBorder="1">
      <alignment vertical="center"/>
    </xf>
    <xf numFmtId="0" fontId="5" fillId="0" borderId="0" xfId="0" applyFont="1" applyAlignment="1">
      <alignment horizontal="center" vertical="center" shrinkToFit="1"/>
    </xf>
    <xf numFmtId="0" fontId="0" fillId="5" borderId="1" xfId="0" applyFill="1" applyBorder="1">
      <alignment vertical="center"/>
    </xf>
    <xf numFmtId="0" fontId="2" fillId="0" borderId="0" xfId="0" applyFont="1">
      <alignment vertical="center"/>
    </xf>
    <xf numFmtId="0" fontId="10" fillId="0" borderId="0" xfId="0" applyFont="1">
      <alignment vertical="center"/>
    </xf>
    <xf numFmtId="0" fontId="7" fillId="0" borderId="0" xfId="0" applyFont="1" applyAlignment="1">
      <alignment horizontal="center" vertical="center"/>
    </xf>
    <xf numFmtId="0" fontId="16"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8" fillId="0" borderId="0" xfId="0" applyFont="1">
      <alignment vertical="center"/>
    </xf>
    <xf numFmtId="0" fontId="19" fillId="0" borderId="0" xfId="0" applyFont="1">
      <alignment vertical="center"/>
    </xf>
    <xf numFmtId="0" fontId="18" fillId="0" borderId="30" xfId="0" quotePrefix="1" applyFont="1" applyBorder="1" applyProtection="1">
      <alignment vertical="center"/>
      <protection locked="0"/>
    </xf>
    <xf numFmtId="0" fontId="18" fillId="0" borderId="7" xfId="0" quotePrefix="1" applyFont="1" applyBorder="1" applyProtection="1">
      <alignment vertical="center"/>
      <protection locked="0"/>
    </xf>
    <xf numFmtId="0" fontId="18" fillId="0" borderId="25" xfId="0" quotePrefix="1" applyFont="1" applyBorder="1" applyProtection="1">
      <alignment vertical="center"/>
      <protection locked="0"/>
    </xf>
    <xf numFmtId="0" fontId="18" fillId="0" borderId="29" xfId="0" quotePrefix="1" applyFont="1" applyBorder="1" applyProtection="1">
      <alignment vertical="center"/>
      <protection locked="0"/>
    </xf>
    <xf numFmtId="0" fontId="18" fillId="0" borderId="24" xfId="0" quotePrefix="1" applyFont="1" applyBorder="1" applyProtection="1">
      <alignment vertical="center"/>
      <protection locked="0"/>
    </xf>
    <xf numFmtId="0" fontId="18" fillId="0" borderId="16" xfId="0" quotePrefix="1" applyFont="1" applyBorder="1" applyProtection="1">
      <alignment vertical="center"/>
      <protection locked="0"/>
    </xf>
    <xf numFmtId="0" fontId="18" fillId="0" borderId="0" xfId="0" applyFont="1" applyAlignment="1">
      <alignment horizontal="left" vertical="center"/>
    </xf>
    <xf numFmtId="0" fontId="18" fillId="0" borderId="21" xfId="0" applyFont="1" applyBorder="1" applyAlignment="1">
      <alignment horizontal="left" vertical="center"/>
    </xf>
    <xf numFmtId="0" fontId="18" fillId="0" borderId="21" xfId="0" applyFont="1" applyBorder="1">
      <alignment vertical="center"/>
    </xf>
    <xf numFmtId="0" fontId="18" fillId="0" borderId="0" xfId="0" applyFont="1" applyProtection="1">
      <alignment vertical="center"/>
      <protection locked="0"/>
    </xf>
    <xf numFmtId="0" fontId="18" fillId="10" borderId="14" xfId="0" applyFont="1" applyFill="1" applyBorder="1" applyProtection="1">
      <alignment vertical="center"/>
      <protection locked="0"/>
    </xf>
    <xf numFmtId="0" fontId="18" fillId="10" borderId="15" xfId="0" applyFont="1" applyFill="1" applyBorder="1" applyProtection="1">
      <alignment vertical="center"/>
      <protection locked="0"/>
    </xf>
    <xf numFmtId="0" fontId="20" fillId="3" borderId="22" xfId="0" applyFont="1" applyFill="1" applyBorder="1">
      <alignment vertical="center"/>
    </xf>
    <xf numFmtId="0" fontId="20" fillId="3" borderId="8" xfId="0" applyFont="1" applyFill="1" applyBorder="1">
      <alignment vertical="center"/>
    </xf>
    <xf numFmtId="0" fontId="20" fillId="0" borderId="22" xfId="0" applyFont="1" applyBorder="1">
      <alignment vertical="center"/>
    </xf>
    <xf numFmtId="0" fontId="18" fillId="9" borderId="0" xfId="0" applyFont="1" applyFill="1">
      <alignment vertical="center"/>
    </xf>
    <xf numFmtId="0" fontId="18" fillId="10" borderId="0" xfId="0" applyFont="1" applyFill="1">
      <alignment vertical="center"/>
    </xf>
    <xf numFmtId="0" fontId="20" fillId="0" borderId="20" xfId="0" applyFont="1" applyBorder="1">
      <alignment vertical="center"/>
    </xf>
    <xf numFmtId="0" fontId="18" fillId="11" borderId="23" xfId="0" applyFont="1" applyFill="1" applyBorder="1">
      <alignment vertical="center"/>
    </xf>
    <xf numFmtId="0" fontId="18" fillId="11" borderId="16" xfId="0" applyFont="1" applyFill="1" applyBorder="1">
      <alignment vertical="center"/>
    </xf>
    <xf numFmtId="0" fontId="18" fillId="11" borderId="26" xfId="0" applyFont="1" applyFill="1" applyBorder="1">
      <alignment vertical="center"/>
    </xf>
    <xf numFmtId="0" fontId="18" fillId="11" borderId="31" xfId="0" applyFont="1" applyFill="1" applyBorder="1" applyProtection="1">
      <alignment vertical="center"/>
      <protection locked="0"/>
    </xf>
    <xf numFmtId="0" fontId="18" fillId="11" borderId="17" xfId="0" applyFont="1" applyFill="1" applyBorder="1">
      <alignment vertical="center"/>
    </xf>
    <xf numFmtId="0" fontId="18" fillId="11" borderId="18" xfId="0" applyFont="1" applyFill="1" applyBorder="1">
      <alignment vertical="center"/>
    </xf>
    <xf numFmtId="0" fontId="18" fillId="11" borderId="19" xfId="0" applyFont="1" applyFill="1" applyBorder="1">
      <alignment vertical="center"/>
    </xf>
    <xf numFmtId="0" fontId="18" fillId="11" borderId="0" xfId="0" applyFont="1" applyFill="1">
      <alignment vertical="center"/>
    </xf>
    <xf numFmtId="0" fontId="21" fillId="0" borderId="0" xfId="0" applyFont="1">
      <alignment vertical="center"/>
    </xf>
    <xf numFmtId="0" fontId="0" fillId="6" borderId="0" xfId="0" applyFill="1">
      <alignment vertical="center"/>
    </xf>
    <xf numFmtId="0" fontId="18" fillId="10" borderId="32" xfId="0" applyFont="1" applyFill="1" applyBorder="1" applyAlignment="1" applyProtection="1">
      <alignment vertical="center" wrapText="1"/>
      <protection locked="0"/>
    </xf>
    <xf numFmtId="0" fontId="18" fillId="0" borderId="32" xfId="0" applyFont="1" applyBorder="1" applyAlignment="1" applyProtection="1">
      <alignment vertical="center" wrapText="1"/>
      <protection locked="0"/>
    </xf>
    <xf numFmtId="0" fontId="20" fillId="0" borderId="0" xfId="0" applyFont="1">
      <alignment vertical="center"/>
    </xf>
    <xf numFmtId="0" fontId="18" fillId="0" borderId="0" xfId="0" applyFont="1" applyAlignment="1">
      <alignment vertical="center" wrapText="1"/>
    </xf>
    <xf numFmtId="0" fontId="4" fillId="0" borderId="0" xfId="0" applyFont="1" applyAlignment="1">
      <alignment vertical="center" wrapText="1"/>
    </xf>
    <xf numFmtId="0" fontId="5" fillId="12" borderId="1" xfId="0" applyFont="1" applyFill="1" applyBorder="1" applyAlignment="1">
      <alignment vertical="center" wrapText="1"/>
    </xf>
    <xf numFmtId="0" fontId="4" fillId="0" borderId="0" xfId="0" applyFont="1">
      <alignment vertical="center"/>
    </xf>
    <xf numFmtId="0" fontId="20" fillId="3" borderId="13" xfId="0" applyFont="1" applyFill="1" applyBorder="1">
      <alignment vertical="center"/>
    </xf>
    <xf numFmtId="0" fontId="18" fillId="0" borderId="27" xfId="0" quotePrefix="1" applyFont="1" applyBorder="1" applyProtection="1">
      <alignment vertical="center"/>
      <protection locked="0"/>
    </xf>
    <xf numFmtId="0" fontId="18" fillId="0" borderId="28" xfId="0" quotePrefix="1" applyFont="1" applyBorder="1" applyProtection="1">
      <alignment vertical="center"/>
      <protection locked="0"/>
    </xf>
    <xf numFmtId="0" fontId="18" fillId="9" borderId="32" xfId="0" applyFont="1" applyFill="1" applyBorder="1" applyAlignment="1" applyProtection="1">
      <alignment vertical="center" wrapText="1"/>
      <protection locked="0"/>
    </xf>
    <xf numFmtId="0" fontId="5" fillId="13" borderId="7"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5" fillId="13" borderId="1" xfId="0" applyFont="1" applyFill="1" applyBorder="1" applyAlignment="1">
      <alignment vertical="center" wrapText="1"/>
    </xf>
    <xf numFmtId="0" fontId="0" fillId="0" borderId="0" xfId="0" applyAlignment="1">
      <alignment horizontal="left" vertical="center"/>
    </xf>
    <xf numFmtId="0" fontId="5" fillId="13" borderId="4" xfId="0" applyFont="1" applyFill="1" applyBorder="1" applyAlignment="1">
      <alignment horizontal="left" vertical="center" wrapText="1"/>
    </xf>
    <xf numFmtId="0" fontId="5" fillId="13" borderId="6" xfId="0" applyFont="1" applyFill="1" applyBorder="1" applyAlignment="1">
      <alignment horizontal="left" vertical="center" wrapText="1"/>
    </xf>
    <xf numFmtId="0" fontId="17" fillId="7" borderId="9" xfId="0" applyFont="1" applyFill="1" applyBorder="1" applyAlignment="1">
      <alignment horizontal="center" vertical="center"/>
    </xf>
    <xf numFmtId="0" fontId="17" fillId="7" borderId="8" xfId="0" applyFont="1" applyFill="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2" fillId="5" borderId="2" xfId="0" applyFont="1" applyFill="1" applyBorder="1" applyAlignment="1">
      <alignment vertical="center" shrinkToFit="1"/>
    </xf>
    <xf numFmtId="0" fontId="0" fillId="5" borderId="7" xfId="0" applyFill="1" applyBorder="1" applyAlignment="1">
      <alignment vertical="center" shrinkToFit="1"/>
    </xf>
    <xf numFmtId="0" fontId="0" fillId="5" borderId="3" xfId="0" applyFill="1" applyBorder="1" applyAlignment="1">
      <alignment vertical="center" shrinkToFit="1"/>
    </xf>
    <xf numFmtId="0" fontId="5" fillId="14" borderId="0" xfId="0" applyFont="1" applyFill="1" applyAlignment="1">
      <alignment horizontal="left" vertical="center"/>
    </xf>
    <xf numFmtId="0" fontId="13" fillId="8" borderId="0" xfId="0" applyFont="1" applyFill="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5" fillId="2" borderId="2"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protection locked="0"/>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5" fillId="2" borderId="2"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0" fontId="20" fillId="3" borderId="9" xfId="0" applyFont="1" applyFill="1" applyBorder="1" applyAlignment="1">
      <alignment horizontal="left" vertical="center"/>
    </xf>
    <xf numFmtId="0" fontId="20" fillId="3" borderId="8" xfId="0" applyFont="1" applyFill="1" applyBorder="1" applyAlignment="1">
      <alignment horizontal="left" vertical="center"/>
    </xf>
    <xf numFmtId="0" fontId="20" fillId="3" borderId="13" xfId="0" applyFont="1" applyFill="1" applyBorder="1" applyAlignment="1">
      <alignment horizontal="left" vertical="center"/>
    </xf>
    <xf numFmtId="0" fontId="20" fillId="0" borderId="9" xfId="0" applyFont="1" applyBorder="1" applyAlignment="1">
      <alignment horizontal="left" vertical="center"/>
    </xf>
    <xf numFmtId="0" fontId="20" fillId="0" borderId="8"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center" vertical="center"/>
    </xf>
    <xf numFmtId="0" fontId="18" fillId="0" borderId="0" xfId="0" applyFont="1" applyAlignment="1">
      <alignment horizontal="center" vertical="center"/>
    </xf>
    <xf numFmtId="0" fontId="20" fillId="0" borderId="0" xfId="0" applyFont="1" applyAlignment="1">
      <alignment horizontal="right" vertical="center"/>
    </xf>
    <xf numFmtId="0" fontId="20" fillId="0" borderId="21" xfId="0" applyFont="1" applyBorder="1" applyAlignment="1">
      <alignment horizontal="right" vertical="center"/>
    </xf>
  </cellXfs>
  <cellStyles count="1">
    <cellStyle name="標準" xfId="0" builtinId="0"/>
  </cellStyles>
  <dxfs count="7">
    <dxf>
      <fill>
        <patternFill>
          <bgColor theme="9" tint="0.79998168889431442"/>
        </patternFill>
      </fill>
    </dxf>
    <dxf>
      <fill>
        <patternFill>
          <bgColor theme="5" tint="0.39994506668294322"/>
        </patternFill>
      </fill>
    </dxf>
    <dxf>
      <fill>
        <patternFill>
          <bgColor theme="0" tint="-4.9989318521683403E-2"/>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2" defaultPivotStyle="PivotStyleLight16"/>
  <colors>
    <mruColors>
      <color rgb="FFCBFFD5"/>
      <color rgb="FFFFF2CC"/>
      <color rgb="FFFFD966"/>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M$37"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236220</xdr:colOff>
          <xdr:row>35</xdr:row>
          <xdr:rowOff>213360</xdr:rowOff>
        </xdr:from>
        <xdr:to>
          <xdr:col>2</xdr:col>
          <xdr:colOff>502920</xdr:colOff>
          <xdr:row>37</xdr:row>
          <xdr:rowOff>22860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0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8F6E-47FA-42AD-8FA1-37B752D5197E}">
  <sheetPr codeName="Sheet1"/>
  <dimension ref="B1:P45"/>
  <sheetViews>
    <sheetView showGridLines="0" tabSelected="1" view="pageBreakPreview" zoomScaleNormal="100" zoomScaleSheetLayoutView="100" workbookViewId="0"/>
  </sheetViews>
  <sheetFormatPr defaultColWidth="8.88671875" defaultRowHeight="13.2"/>
  <cols>
    <col min="1" max="1" width="1.33203125" customWidth="1"/>
    <col min="2" max="2" width="7.44140625" customWidth="1"/>
    <col min="4" max="4" width="19.109375" customWidth="1"/>
    <col min="10" max="10" width="9.6640625" customWidth="1"/>
    <col min="11" max="11" width="8.6640625" customWidth="1"/>
    <col min="12" max="12" width="1.6640625" customWidth="1"/>
    <col min="13" max="13" width="12.44140625" style="5" hidden="1" customWidth="1"/>
    <col min="14" max="14" width="8.88671875" hidden="1" customWidth="1"/>
  </cols>
  <sheetData>
    <row r="1" spans="2:16">
      <c r="B1" t="s">
        <v>2</v>
      </c>
      <c r="M1"/>
      <c r="P1" t="s">
        <v>40</v>
      </c>
    </row>
    <row r="2" spans="2:16" ht="23.7" customHeight="1">
      <c r="B2" s="4"/>
      <c r="C2" s="74" t="s">
        <v>17</v>
      </c>
      <c r="D2" s="74"/>
      <c r="E2" s="74"/>
      <c r="F2" s="74"/>
      <c r="G2" s="74"/>
      <c r="H2" s="74"/>
      <c r="I2" s="74"/>
      <c r="J2" s="74"/>
      <c r="K2" s="4"/>
      <c r="M2"/>
    </row>
    <row r="3" spans="2:16" ht="45" customHeight="1">
      <c r="C3" s="75" t="s">
        <v>18</v>
      </c>
      <c r="D3" s="76"/>
      <c r="E3" s="76"/>
      <c r="F3" s="76"/>
      <c r="G3" s="76"/>
      <c r="H3" s="76"/>
      <c r="I3" s="76"/>
      <c r="J3" s="76"/>
      <c r="M3"/>
    </row>
    <row r="4" spans="2:16" ht="17.7" customHeight="1">
      <c r="B4" t="s">
        <v>3</v>
      </c>
    </row>
    <row r="5" spans="2:16" ht="17.7" customHeight="1">
      <c r="C5" s="87" t="s">
        <v>0</v>
      </c>
      <c r="D5" s="88"/>
      <c r="E5" s="89" t="s">
        <v>47</v>
      </c>
      <c r="F5" s="90"/>
      <c r="G5" s="90"/>
      <c r="H5" s="90"/>
      <c r="I5" s="90"/>
      <c r="J5" s="91"/>
    </row>
    <row r="6" spans="2:16" ht="17.7" customHeight="1">
      <c r="C6" s="87" t="s">
        <v>1</v>
      </c>
      <c r="D6" s="88"/>
      <c r="E6" s="92" t="str">
        <f>業種データ!K5</f>
        <v>廃棄物処理業</v>
      </c>
      <c r="F6" s="93"/>
      <c r="G6" s="93"/>
      <c r="H6" s="93"/>
      <c r="I6" s="93"/>
      <c r="J6" s="94"/>
    </row>
    <row r="7" spans="2:16" ht="17.7" customHeight="1">
      <c r="M7" s="19" t="s">
        <v>15</v>
      </c>
    </row>
    <row r="8" spans="2:16" ht="17.7" customHeight="1">
      <c r="B8" t="s">
        <v>4</v>
      </c>
      <c r="M8" s="19"/>
    </row>
    <row r="9" spans="2:16" ht="17.7" customHeight="1">
      <c r="C9" s="77" t="s">
        <v>5</v>
      </c>
      <c r="D9" s="78"/>
      <c r="E9" s="79"/>
      <c r="F9" s="80"/>
      <c r="G9" s="80"/>
      <c r="H9" s="80"/>
      <c r="I9" s="80"/>
      <c r="J9" s="81"/>
      <c r="M9" s="19" t="s">
        <v>16</v>
      </c>
    </row>
    <row r="10" spans="2:16" ht="17.7" customHeight="1">
      <c r="M10" s="19"/>
    </row>
    <row r="11" spans="2:16" ht="17.7" customHeight="1">
      <c r="B11" t="s">
        <v>6</v>
      </c>
      <c r="M11" s="19"/>
    </row>
    <row r="12" spans="2:16" ht="17.7" customHeight="1">
      <c r="C12" s="77" t="s">
        <v>7</v>
      </c>
      <c r="D12" s="78"/>
      <c r="E12" s="79"/>
      <c r="F12" s="80"/>
      <c r="G12" s="80"/>
      <c r="H12" s="80"/>
      <c r="I12" s="80"/>
      <c r="J12" s="81"/>
      <c r="M12" s="19" t="s">
        <v>16</v>
      </c>
    </row>
    <row r="13" spans="2:16" ht="17.7" customHeight="1">
      <c r="M13" s="19"/>
    </row>
    <row r="14" spans="2:16" ht="17.7" customHeight="1">
      <c r="B14" t="s">
        <v>8</v>
      </c>
      <c r="M14" s="19"/>
    </row>
    <row r="15" spans="2:16" ht="69" customHeight="1">
      <c r="C15" s="82" t="s">
        <v>12</v>
      </c>
      <c r="D15" s="83"/>
      <c r="E15" s="84"/>
      <c r="F15" s="85"/>
      <c r="G15" s="85"/>
      <c r="H15" s="85"/>
      <c r="I15" s="85"/>
      <c r="J15" s="86"/>
      <c r="M15" s="5" t="s">
        <v>20</v>
      </c>
    </row>
    <row r="16" spans="2:16" ht="17.7" customHeight="1">
      <c r="D16" s="6"/>
      <c r="M16" s="19"/>
    </row>
    <row r="17" spans="2:14" ht="17.7" hidden="1" customHeight="1">
      <c r="B17" t="s">
        <v>34</v>
      </c>
      <c r="D17" s="6"/>
      <c r="M17" s="19"/>
    </row>
    <row r="18" spans="2:14" ht="27.6" hidden="1" customHeight="1">
      <c r="C18" s="62" t="s">
        <v>45</v>
      </c>
      <c r="D18" s="62"/>
      <c r="E18" s="62"/>
      <c r="F18" s="62"/>
      <c r="G18" s="62"/>
      <c r="H18" s="62"/>
      <c r="I18" s="62"/>
      <c r="J18" s="62"/>
      <c r="M18" s="19"/>
    </row>
    <row r="19" spans="2:14" ht="21.45" hidden="1" customHeight="1">
      <c r="B19" s="7"/>
      <c r="C19" s="53"/>
      <c r="D19" s="61" t="str">
        <f>業種データ!C17</f>
        <v/>
      </c>
      <c r="E19" s="61"/>
      <c r="F19" s="61"/>
      <c r="G19" s="61"/>
      <c r="H19" s="61"/>
      <c r="I19" s="61"/>
      <c r="J19" s="61"/>
      <c r="K19" s="52"/>
      <c r="M19" s="2" t="b">
        <v>0</v>
      </c>
      <c r="N19" s="54" t="b">
        <f>IF(AND(D19&lt;&gt;"",M19=TRUE),TRUE,FALSE)</f>
        <v>0</v>
      </c>
    </row>
    <row r="20" spans="2:14" ht="21.45" hidden="1" customHeight="1">
      <c r="B20" s="7"/>
      <c r="C20" s="53"/>
      <c r="D20" s="61" t="str">
        <f>業種データ!C18</f>
        <v/>
      </c>
      <c r="E20" s="61"/>
      <c r="F20" s="61"/>
      <c r="G20" s="61"/>
      <c r="H20" s="61"/>
      <c r="I20" s="61"/>
      <c r="J20" s="61"/>
      <c r="K20" s="52"/>
      <c r="M20" s="2" t="b">
        <v>0</v>
      </c>
      <c r="N20" s="54" t="b">
        <f t="shared" ref="N20:N21" si="0">IF(AND(D20&lt;&gt;"",M20=TRUE),TRUE,FALSE)</f>
        <v>0</v>
      </c>
    </row>
    <row r="21" spans="2:14" ht="21.45" hidden="1" customHeight="1">
      <c r="B21" s="7"/>
      <c r="C21" s="53"/>
      <c r="D21" s="61" t="str">
        <f>業種データ!C19</f>
        <v/>
      </c>
      <c r="E21" s="61"/>
      <c r="F21" s="61"/>
      <c r="G21" s="61"/>
      <c r="H21" s="61"/>
      <c r="I21" s="61"/>
      <c r="J21" s="61"/>
      <c r="K21" s="52"/>
      <c r="M21" s="2" t="b">
        <v>0</v>
      </c>
      <c r="N21" s="54" t="b">
        <f t="shared" si="0"/>
        <v>0</v>
      </c>
    </row>
    <row r="22" spans="2:14" ht="21.45" hidden="1" customHeight="1">
      <c r="B22" s="7"/>
      <c r="C22" s="53"/>
      <c r="D22" s="63" t="str">
        <f>業種データ!C20</f>
        <v/>
      </c>
      <c r="E22" s="63"/>
      <c r="F22" s="64"/>
      <c r="G22" s="9"/>
      <c r="H22" s="52"/>
      <c r="I22" s="52"/>
      <c r="J22" s="52"/>
      <c r="K22" s="52"/>
    </row>
    <row r="23" spans="2:14" ht="21.45" hidden="1" customHeight="1">
      <c r="B23" s="7"/>
      <c r="C23" s="53"/>
      <c r="D23" s="59" t="str">
        <f>業種データ!C21</f>
        <v/>
      </c>
      <c r="E23" s="59"/>
      <c r="F23" s="60"/>
      <c r="G23" s="9"/>
      <c r="H23" s="52"/>
      <c r="I23" s="52"/>
      <c r="J23" s="52"/>
      <c r="K23" s="52"/>
    </row>
    <row r="24" spans="2:14" ht="21.45" hidden="1" customHeight="1">
      <c r="B24" s="7"/>
      <c r="C24" s="53"/>
      <c r="D24" s="59" t="str">
        <f>業種データ!C22</f>
        <v/>
      </c>
      <c r="E24" s="59"/>
      <c r="F24" s="60"/>
      <c r="G24" s="9"/>
      <c r="H24" s="52"/>
      <c r="I24" s="52"/>
      <c r="J24" s="52"/>
      <c r="K24" s="52"/>
    </row>
    <row r="25" spans="2:14" ht="21.45" hidden="1" customHeight="1">
      <c r="B25" s="7"/>
      <c r="C25" s="53"/>
      <c r="D25" s="59" t="str">
        <f>業種データ!C23</f>
        <v/>
      </c>
      <c r="E25" s="59"/>
      <c r="F25" s="60"/>
      <c r="G25" s="9"/>
      <c r="H25" s="52"/>
      <c r="I25" s="52"/>
      <c r="J25" s="52"/>
      <c r="K25" s="52"/>
    </row>
    <row r="26" spans="2:14" ht="21.45" hidden="1" customHeight="1">
      <c r="B26" s="7"/>
      <c r="C26" s="53"/>
      <c r="D26" s="59" t="str">
        <f>業種データ!C24</f>
        <v/>
      </c>
      <c r="E26" s="59"/>
      <c r="F26" s="60"/>
      <c r="G26" s="9"/>
      <c r="H26" s="52"/>
      <c r="I26" s="52"/>
      <c r="J26" s="52"/>
      <c r="K26" s="52"/>
    </row>
    <row r="27" spans="2:14" ht="21.45" hidden="1" customHeight="1">
      <c r="B27" s="7"/>
      <c r="C27" s="53"/>
      <c r="D27" s="59" t="str">
        <f>業種データ!C25</f>
        <v/>
      </c>
      <c r="E27" s="59"/>
      <c r="F27" s="60"/>
      <c r="G27" s="9"/>
      <c r="H27" s="52"/>
      <c r="I27" s="52"/>
      <c r="J27" s="52"/>
      <c r="K27" s="52"/>
    </row>
    <row r="28" spans="2:14" ht="21.45" hidden="1" customHeight="1">
      <c r="B28" s="7"/>
      <c r="C28" s="53"/>
      <c r="D28" s="59" t="str">
        <f>業種データ!C26</f>
        <v/>
      </c>
      <c r="E28" s="59"/>
      <c r="F28" s="60"/>
      <c r="G28" s="9"/>
      <c r="H28" s="52"/>
      <c r="I28" s="52"/>
      <c r="J28" s="52"/>
      <c r="K28" s="52"/>
    </row>
    <row r="29" spans="2:14" ht="17.7" hidden="1" customHeight="1">
      <c r="B29" s="7"/>
      <c r="C29" s="10"/>
      <c r="D29" s="10"/>
      <c r="E29" s="3"/>
      <c r="F29" s="3"/>
      <c r="G29" s="8"/>
      <c r="H29" s="1"/>
      <c r="J29" s="1"/>
    </row>
    <row r="30" spans="2:14" ht="17.7" hidden="1" customHeight="1">
      <c r="B30" s="7"/>
      <c r="C30" s="73" t="s">
        <v>35</v>
      </c>
      <c r="D30" s="73"/>
      <c r="E30" s="73"/>
      <c r="F30" s="73"/>
      <c r="G30" s="73"/>
      <c r="H30" s="73"/>
      <c r="I30" s="73"/>
      <c r="J30" s="73"/>
    </row>
    <row r="31" spans="2:14" ht="17.399999999999999" hidden="1" customHeight="1">
      <c r="B31" s="7"/>
      <c r="C31" s="73" t="s">
        <v>38</v>
      </c>
      <c r="D31" s="73"/>
      <c r="E31" s="73"/>
      <c r="F31" s="73"/>
      <c r="G31" s="73"/>
      <c r="H31" s="73"/>
      <c r="I31" s="73"/>
      <c r="J31" s="73"/>
    </row>
    <row r="32" spans="2:14" ht="17.399999999999999" hidden="1" customHeight="1">
      <c r="B32" s="7"/>
      <c r="C32" s="73" t="s">
        <v>39</v>
      </c>
      <c r="D32" s="73"/>
      <c r="E32" s="73"/>
      <c r="F32" s="73"/>
      <c r="G32" s="73"/>
      <c r="H32" s="73"/>
      <c r="I32" s="73"/>
      <c r="J32" s="73"/>
    </row>
    <row r="33" spans="2:14" ht="17.7" hidden="1" customHeight="1">
      <c r="B33" s="7"/>
      <c r="C33" s="73" t="s">
        <v>36</v>
      </c>
      <c r="D33" s="73"/>
      <c r="E33" s="73"/>
      <c r="F33" s="73"/>
      <c r="G33" s="73"/>
      <c r="H33" s="73"/>
      <c r="I33" s="73"/>
      <c r="J33" s="73"/>
    </row>
    <row r="34" spans="2:14" ht="17.7" hidden="1" customHeight="1">
      <c r="B34" s="7"/>
      <c r="C34" s="73" t="s">
        <v>37</v>
      </c>
      <c r="D34" s="73"/>
      <c r="E34" s="73"/>
      <c r="F34" s="73"/>
      <c r="G34" s="73"/>
      <c r="H34" s="73"/>
      <c r="I34" s="73"/>
      <c r="J34" s="73"/>
    </row>
    <row r="35" spans="2:14" ht="17.7" hidden="1" customHeight="1">
      <c r="B35" s="7"/>
      <c r="C35" s="10"/>
      <c r="D35" s="10"/>
      <c r="E35" s="3"/>
      <c r="F35" s="3"/>
      <c r="G35" s="8"/>
      <c r="H35" s="1"/>
      <c r="J35" s="1"/>
    </row>
    <row r="36" spans="2:14" ht="17.7" customHeight="1">
      <c r="B36" t="s">
        <v>9</v>
      </c>
    </row>
    <row r="37" spans="2:14" ht="17.7" customHeight="1">
      <c r="C37" s="11"/>
      <c r="D37" s="70" t="s">
        <v>11</v>
      </c>
      <c r="E37" s="71"/>
      <c r="F37" s="71"/>
      <c r="G37" s="71"/>
      <c r="H37" s="71"/>
      <c r="I37" s="71"/>
      <c r="J37" s="72"/>
      <c r="K37" s="12"/>
      <c r="M37" s="2" t="b">
        <v>0</v>
      </c>
    </row>
    <row r="38" spans="2:14" ht="17.7" customHeight="1">
      <c r="B38" s="7"/>
    </row>
    <row r="39" spans="2:14" ht="17.7" customHeight="1" thickBot="1">
      <c r="B39" s="13" t="s">
        <v>14</v>
      </c>
      <c r="M39" s="5" t="s">
        <v>29</v>
      </c>
      <c r="N39" s="54" t="s">
        <v>41</v>
      </c>
    </row>
    <row r="40" spans="2:14" ht="17.7" customHeight="1" thickBot="1">
      <c r="C40" s="65" t="s">
        <v>10</v>
      </c>
      <c r="D40" s="66"/>
      <c r="E40" s="67" t="str">
        <f>E45</f>
        <v>判定中（すべての項目に入力してください。）</v>
      </c>
      <c r="F40" s="68"/>
      <c r="G40" s="68"/>
      <c r="H40" s="68"/>
      <c r="I40" s="69"/>
      <c r="M40" s="14">
        <f>COUNTA(E9,E12,E15)+N(M37)</f>
        <v>0</v>
      </c>
      <c r="N40" s="5">
        <f>COUNTIF(N19:N21,"=true")</f>
        <v>0</v>
      </c>
    </row>
    <row r="41" spans="2:14" ht="17.7" customHeight="1">
      <c r="C41" s="15"/>
      <c r="M41" s="16" t="s">
        <v>42</v>
      </c>
    </row>
    <row r="42" spans="2:14" ht="17.7" customHeight="1">
      <c r="M42" s="17" t="s">
        <v>43</v>
      </c>
    </row>
    <row r="43" spans="2:14">
      <c r="M43" s="17" t="s">
        <v>44</v>
      </c>
    </row>
    <row r="45" spans="2:14" hidden="1">
      <c r="B45" s="47"/>
      <c r="C45" s="47"/>
      <c r="D45" s="47"/>
      <c r="E45" s="47" t="str">
        <f>IF(M40&lt;4,"判定中（すべての項目に入力してください。）",IF(COUNTIF(導入環境,"1*")=1,"良",IF(AND(COUNTIF(導入環境,"2*")=1,0&lt;N40),"良","導入製品・導入計画の見直しが必要")))</f>
        <v>判定中（すべての項目に入力してください。）</v>
      </c>
      <c r="F45" s="47"/>
      <c r="G45" s="47"/>
      <c r="H45" s="47"/>
      <c r="I45" s="47"/>
      <c r="J45" s="47"/>
      <c r="K45" s="47"/>
      <c r="M45" s="46" t="s">
        <v>13</v>
      </c>
    </row>
  </sheetData>
  <sheetProtection algorithmName="SHA-512" hashValue="ztm9ilCbYRBCnvIt2uaO60/h+1nbWjKq1igiPI09GzmmrnZ2+KzlLI0OzU7kTNjVHxO8KPd62xYHe/8phHajtw==" saltValue="5xGaQGMNds1zhKvhGvPpkw==" spinCount="100000" sheet="1" objects="1" scenarios="1"/>
  <mergeCells count="31">
    <mergeCell ref="C2:J2"/>
    <mergeCell ref="C3:J3"/>
    <mergeCell ref="C12:D12"/>
    <mergeCell ref="E12:J12"/>
    <mergeCell ref="C15:D15"/>
    <mergeCell ref="E15:J15"/>
    <mergeCell ref="C9:D9"/>
    <mergeCell ref="E9:J9"/>
    <mergeCell ref="C5:D5"/>
    <mergeCell ref="E5:J5"/>
    <mergeCell ref="C6:D6"/>
    <mergeCell ref="E6:J6"/>
    <mergeCell ref="C40:D40"/>
    <mergeCell ref="E40:I40"/>
    <mergeCell ref="D37:J37"/>
    <mergeCell ref="D28:F28"/>
    <mergeCell ref="C30:J30"/>
    <mergeCell ref="C31:J31"/>
    <mergeCell ref="C33:J33"/>
    <mergeCell ref="C34:J34"/>
    <mergeCell ref="C32:J32"/>
    <mergeCell ref="D27:F27"/>
    <mergeCell ref="D19:J19"/>
    <mergeCell ref="D20:J20"/>
    <mergeCell ref="D21:J21"/>
    <mergeCell ref="C18:J18"/>
    <mergeCell ref="D22:F22"/>
    <mergeCell ref="D23:F23"/>
    <mergeCell ref="D24:F24"/>
    <mergeCell ref="D25:F25"/>
    <mergeCell ref="D26:F26"/>
  </mergeCells>
  <phoneticPr fontId="1"/>
  <conditionalFormatting sqref="C19:J19">
    <cfRule type="expression" dxfId="6" priority="3">
      <formula>$D$19=""</formula>
    </cfRule>
  </conditionalFormatting>
  <conditionalFormatting sqref="C19:J21">
    <cfRule type="expression" dxfId="5" priority="4">
      <formula>OR(導入環境="",COUNTIF(導入環境,"1*")=1)</formula>
    </cfRule>
  </conditionalFormatting>
  <conditionalFormatting sqref="C20:J20">
    <cfRule type="expression" dxfId="4" priority="2">
      <formula>$D$20=""</formula>
    </cfRule>
  </conditionalFormatting>
  <conditionalFormatting sqref="C21:J21">
    <cfRule type="expression" dxfId="3" priority="1">
      <formula>$D$21=""</formula>
    </cfRule>
  </conditionalFormatting>
  <conditionalFormatting sqref="E40:I40">
    <cfRule type="expression" dxfId="2" priority="5">
      <formula>$E$40="判定中（すべての項目に入力してください。）"</formula>
    </cfRule>
    <cfRule type="expression" dxfId="1" priority="6">
      <formula>$E$40="導入製品・導入計画の見直しが必要"</formula>
    </cfRule>
    <cfRule type="expression" dxfId="0" priority="7">
      <formula>$E$40="良"</formula>
    </cfRule>
  </conditionalFormatting>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locked="0" defaultSize="0" autoFill="0" autoLine="0" autoPict="0">
                <anchor moveWithCells="1">
                  <from>
                    <xdr:col>2</xdr:col>
                    <xdr:colOff>236220</xdr:colOff>
                    <xdr:row>35</xdr:row>
                    <xdr:rowOff>213360</xdr:rowOff>
                  </from>
                  <to>
                    <xdr:col>2</xdr:col>
                    <xdr:colOff>502920</xdr:colOff>
                    <xdr:row>37</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255B8B-EAC7-4BC2-AFA8-8DBCCA3298E9}">
          <x14:formula1>
            <xm:f>OFFSET(業種データ!C11,,,,5-COUNTBLANK(業種データ!C11:G11))</xm:f>
          </x14:formula1>
          <xm:sqref>E15:J15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8896F-0B80-4E94-A2E1-29DC9A7DF5F0}">
  <sheetPr codeName="Sheet3"/>
  <dimension ref="A2:CG33"/>
  <sheetViews>
    <sheetView showGridLines="0" topLeftCell="J1" zoomScaleNormal="100" workbookViewId="0"/>
  </sheetViews>
  <sheetFormatPr defaultColWidth="8.88671875" defaultRowHeight="13.2"/>
  <cols>
    <col min="1" max="1" width="18.33203125" style="18" hidden="1" customWidth="1"/>
    <col min="2" max="2" width="8.88671875" style="18" hidden="1" customWidth="1"/>
    <col min="3" max="7" width="23.44140625" style="18" hidden="1" customWidth="1"/>
    <col min="8" max="9" width="27.6640625" style="18" hidden="1" customWidth="1"/>
    <col min="10" max="10" width="6.33203125" style="18" customWidth="1"/>
    <col min="11" max="90" width="39" style="18" customWidth="1"/>
    <col min="91" max="16384" width="8.88671875" style="18"/>
  </cols>
  <sheetData>
    <row r="2" spans="1:85">
      <c r="K2" s="36"/>
      <c r="L2" s="18" t="s">
        <v>21</v>
      </c>
      <c r="M2" s="35"/>
      <c r="N2" s="18" t="s">
        <v>30</v>
      </c>
      <c r="O2" s="45"/>
      <c r="P2" s="18" t="s">
        <v>31</v>
      </c>
    </row>
    <row r="4" spans="1:85" ht="17.7" customHeight="1" thickBot="1"/>
    <row r="5" spans="1:85" ht="17.399999999999999" customHeight="1">
      <c r="A5" s="101" t="s">
        <v>22</v>
      </c>
      <c r="B5" s="101"/>
      <c r="K5" s="41" t="s">
        <v>46</v>
      </c>
      <c r="L5" s="30" t="s">
        <v>46</v>
      </c>
      <c r="M5" s="31" t="s">
        <v>50</v>
      </c>
      <c r="N5" s="31" t="s">
        <v>51</v>
      </c>
      <c r="O5" s="31"/>
      <c r="P5" s="31"/>
      <c r="Q5" s="31"/>
      <c r="R5" s="31"/>
      <c r="S5" s="31"/>
      <c r="T5" s="31"/>
      <c r="U5" s="31"/>
      <c r="V5" s="31"/>
      <c r="W5" s="31"/>
      <c r="X5" s="31"/>
      <c r="Y5" s="31"/>
      <c r="Z5" s="31"/>
      <c r="AA5" s="29"/>
      <c r="AB5" s="29"/>
      <c r="AC5" s="29"/>
      <c r="AD5" s="29"/>
      <c r="AE5" s="29"/>
    </row>
    <row r="6" spans="1:85" ht="17.7" customHeight="1" thickBot="1">
      <c r="K6" s="38">
        <f>HLOOKUP(K5,L5:AE6,2,FALSE)</f>
        <v>1</v>
      </c>
      <c r="L6" s="42">
        <f>IF(L5&lt;&gt;"",COLUMN()-11,"")</f>
        <v>1</v>
      </c>
      <c r="M6" s="43">
        <f t="shared" ref="M6:Z6" si="0">IF(M5&lt;&gt;"",COLUMN()-11,"")</f>
        <v>2</v>
      </c>
      <c r="N6" s="43">
        <f t="shared" si="0"/>
        <v>3</v>
      </c>
      <c r="O6" s="43" t="str">
        <f t="shared" si="0"/>
        <v/>
      </c>
      <c r="P6" s="43" t="str">
        <f t="shared" si="0"/>
        <v/>
      </c>
      <c r="Q6" s="43" t="str">
        <f t="shared" si="0"/>
        <v/>
      </c>
      <c r="R6" s="43" t="str">
        <f t="shared" si="0"/>
        <v/>
      </c>
      <c r="S6" s="43" t="str">
        <f t="shared" si="0"/>
        <v/>
      </c>
      <c r="T6" s="43" t="str">
        <f t="shared" si="0"/>
        <v/>
      </c>
      <c r="U6" s="44" t="str">
        <f t="shared" si="0"/>
        <v/>
      </c>
      <c r="V6" s="44" t="str">
        <f t="shared" si="0"/>
        <v/>
      </c>
      <c r="W6" s="44" t="str">
        <f t="shared" si="0"/>
        <v/>
      </c>
      <c r="X6" s="44" t="str">
        <f t="shared" si="0"/>
        <v/>
      </c>
      <c r="Y6" s="44" t="str">
        <f t="shared" si="0"/>
        <v/>
      </c>
      <c r="Z6" s="44" t="str">
        <f t="shared" si="0"/>
        <v/>
      </c>
    </row>
    <row r="7" spans="1:85" ht="17.7" customHeight="1"/>
    <row r="8" spans="1:85" ht="17.7" customHeight="1" thickBot="1"/>
    <row r="9" spans="1:85" ht="30.6" customHeight="1" thickBot="1">
      <c r="A9" s="103" t="s">
        <v>23</v>
      </c>
      <c r="B9" s="104"/>
      <c r="C9" s="98" t="str">
        <f>K$5 &amp; " - " &amp; K$6</f>
        <v>廃棄物処理業 - 1</v>
      </c>
      <c r="D9" s="99"/>
      <c r="E9" s="99"/>
      <c r="F9" s="99"/>
      <c r="G9" s="100"/>
      <c r="K9" s="95" t="str">
        <f>L5 &amp; " - " &amp; L$6</f>
        <v>廃棄物処理業 - 1</v>
      </c>
      <c r="L9" s="96"/>
      <c r="M9" s="96"/>
      <c r="N9" s="96"/>
      <c r="O9" s="97"/>
      <c r="P9" s="98" t="str">
        <f>M5 &amp; " - " &amp; M$6</f>
        <v>卸売業 - 2</v>
      </c>
      <c r="Q9" s="99"/>
      <c r="R9" s="99"/>
      <c r="S9" s="99"/>
      <c r="T9" s="100"/>
      <c r="U9" s="95" t="str">
        <f>N5 &amp; " - " &amp; N$6</f>
        <v>製造業 - 3</v>
      </c>
      <c r="V9" s="96"/>
      <c r="W9" s="96"/>
      <c r="X9" s="96"/>
      <c r="Y9" s="97"/>
      <c r="Z9" s="98" t="str">
        <f>O5 &amp; " - " &amp; O$6</f>
        <v xml:space="preserve"> - </v>
      </c>
      <c r="AA9" s="99"/>
      <c r="AB9" s="99"/>
      <c r="AC9" s="99"/>
      <c r="AD9" s="100"/>
      <c r="AE9" s="95" t="str">
        <f>P5 &amp; " - " &amp; P$6</f>
        <v xml:space="preserve"> - </v>
      </c>
      <c r="AF9" s="96"/>
      <c r="AG9" s="96"/>
      <c r="AH9" s="96"/>
      <c r="AI9" s="97"/>
      <c r="AJ9" s="98" t="str">
        <f>Q5 &amp; " - " &amp; Q$6</f>
        <v xml:space="preserve"> - </v>
      </c>
      <c r="AK9" s="99"/>
      <c r="AL9" s="99"/>
      <c r="AM9" s="99"/>
      <c r="AN9" s="100"/>
      <c r="AO9" s="95" t="str">
        <f>R5 &amp; " - " &amp; R$6</f>
        <v xml:space="preserve"> - </v>
      </c>
      <c r="AP9" s="96"/>
      <c r="AQ9" s="96"/>
      <c r="AR9" s="96"/>
      <c r="AS9" s="97"/>
      <c r="AT9" s="98" t="str">
        <f>S5 &amp; " - " &amp; S$6</f>
        <v xml:space="preserve"> - </v>
      </c>
      <c r="AU9" s="99"/>
      <c r="AV9" s="99"/>
      <c r="AW9" s="99"/>
      <c r="AX9" s="100"/>
      <c r="AY9" s="95" t="str">
        <f>T5 &amp; " - " &amp; T$6</f>
        <v xml:space="preserve"> - </v>
      </c>
      <c r="AZ9" s="96"/>
      <c r="BA9" s="96"/>
      <c r="BB9" s="96"/>
      <c r="BC9" s="97"/>
      <c r="BD9" s="98" t="str">
        <f>U5 &amp; " - " &amp; U$6</f>
        <v xml:space="preserve"> - </v>
      </c>
      <c r="BE9" s="99"/>
      <c r="BF9" s="99"/>
      <c r="BG9" s="99"/>
      <c r="BH9" s="100"/>
      <c r="BI9" s="95" t="str">
        <f>V5 &amp; " - " &amp; V$6</f>
        <v xml:space="preserve"> - </v>
      </c>
      <c r="BJ9" s="96"/>
      <c r="BK9" s="96"/>
      <c r="BL9" s="96"/>
      <c r="BM9" s="97"/>
      <c r="BN9" s="98" t="str">
        <f>W5 &amp; " - " &amp; W$6</f>
        <v xml:space="preserve"> - </v>
      </c>
      <c r="BO9" s="99"/>
      <c r="BP9" s="99"/>
      <c r="BQ9" s="99"/>
      <c r="BR9" s="100"/>
      <c r="BS9" s="95" t="str">
        <f>X5 &amp; " - " &amp; X$6</f>
        <v xml:space="preserve"> - </v>
      </c>
      <c r="BT9" s="96"/>
      <c r="BU9" s="96"/>
      <c r="BV9" s="96"/>
      <c r="BW9" s="97"/>
      <c r="BX9" s="98" t="str">
        <f>Y5 &amp; " - " &amp; Y$6</f>
        <v xml:space="preserve"> - </v>
      </c>
      <c r="BY9" s="99"/>
      <c r="BZ9" s="99"/>
      <c r="CA9" s="99"/>
      <c r="CB9" s="100"/>
      <c r="CC9" s="95" t="str">
        <f>Z5 &amp; " - " &amp; Z$6</f>
        <v xml:space="preserve"> - </v>
      </c>
      <c r="CD9" s="96"/>
      <c r="CE9" s="96"/>
      <c r="CF9" s="96"/>
      <c r="CG9" s="97"/>
    </row>
    <row r="10" spans="1:85" ht="30.6" customHeight="1" thickBot="1">
      <c r="C10" s="34" t="s">
        <v>24</v>
      </c>
      <c r="D10" s="34" t="s">
        <v>25</v>
      </c>
      <c r="E10" s="34" t="s">
        <v>26</v>
      </c>
      <c r="F10" s="34" t="s">
        <v>27</v>
      </c>
      <c r="G10" s="34" t="s">
        <v>28</v>
      </c>
      <c r="K10" s="32" t="s">
        <v>24</v>
      </c>
      <c r="L10" s="32" t="s">
        <v>25</v>
      </c>
      <c r="M10" s="32" t="s">
        <v>26</v>
      </c>
      <c r="N10" s="32" t="s">
        <v>27</v>
      </c>
      <c r="O10" s="32" t="s">
        <v>28</v>
      </c>
      <c r="P10" s="34" t="s">
        <v>24</v>
      </c>
      <c r="Q10" s="34" t="s">
        <v>25</v>
      </c>
      <c r="R10" s="34" t="s">
        <v>26</v>
      </c>
      <c r="S10" s="34" t="s">
        <v>27</v>
      </c>
      <c r="T10" s="34" t="s">
        <v>28</v>
      </c>
      <c r="U10" s="32" t="s">
        <v>24</v>
      </c>
      <c r="V10" s="32" t="s">
        <v>25</v>
      </c>
      <c r="W10" s="32" t="s">
        <v>26</v>
      </c>
      <c r="X10" s="32" t="s">
        <v>27</v>
      </c>
      <c r="Y10" s="32" t="s">
        <v>28</v>
      </c>
      <c r="Z10" s="34" t="s">
        <v>24</v>
      </c>
      <c r="AA10" s="34" t="s">
        <v>25</v>
      </c>
      <c r="AB10" s="34" t="s">
        <v>26</v>
      </c>
      <c r="AC10" s="34" t="s">
        <v>27</v>
      </c>
      <c r="AD10" s="34" t="s">
        <v>28</v>
      </c>
      <c r="AE10" s="32" t="s">
        <v>24</v>
      </c>
      <c r="AF10" s="32" t="s">
        <v>25</v>
      </c>
      <c r="AG10" s="32" t="s">
        <v>26</v>
      </c>
      <c r="AH10" s="32" t="s">
        <v>27</v>
      </c>
      <c r="AI10" s="32" t="s">
        <v>28</v>
      </c>
      <c r="AJ10" s="34" t="s">
        <v>24</v>
      </c>
      <c r="AK10" s="34" t="s">
        <v>25</v>
      </c>
      <c r="AL10" s="34" t="s">
        <v>26</v>
      </c>
      <c r="AM10" s="34" t="s">
        <v>27</v>
      </c>
      <c r="AN10" s="34" t="s">
        <v>28</v>
      </c>
      <c r="AO10" s="32" t="s">
        <v>24</v>
      </c>
      <c r="AP10" s="32" t="s">
        <v>25</v>
      </c>
      <c r="AQ10" s="32" t="s">
        <v>26</v>
      </c>
      <c r="AR10" s="32" t="s">
        <v>27</v>
      </c>
      <c r="AS10" s="32" t="s">
        <v>28</v>
      </c>
      <c r="AT10" s="34" t="s">
        <v>24</v>
      </c>
      <c r="AU10" s="34" t="s">
        <v>25</v>
      </c>
      <c r="AV10" s="34" t="s">
        <v>26</v>
      </c>
      <c r="AW10" s="34" t="s">
        <v>27</v>
      </c>
      <c r="AX10" s="34" t="s">
        <v>28</v>
      </c>
      <c r="AY10" s="32" t="s">
        <v>24</v>
      </c>
      <c r="AZ10" s="32" t="s">
        <v>25</v>
      </c>
      <c r="BA10" s="32" t="s">
        <v>26</v>
      </c>
      <c r="BB10" s="32" t="s">
        <v>27</v>
      </c>
      <c r="BC10" s="32" t="s">
        <v>28</v>
      </c>
      <c r="BD10" s="34" t="s">
        <v>24</v>
      </c>
      <c r="BE10" s="34" t="s">
        <v>25</v>
      </c>
      <c r="BF10" s="34" t="s">
        <v>26</v>
      </c>
      <c r="BG10" s="34" t="s">
        <v>27</v>
      </c>
      <c r="BH10" s="34" t="s">
        <v>28</v>
      </c>
      <c r="BI10" s="32" t="s">
        <v>24</v>
      </c>
      <c r="BJ10" s="32" t="s">
        <v>25</v>
      </c>
      <c r="BK10" s="32" t="s">
        <v>26</v>
      </c>
      <c r="BL10" s="32" t="s">
        <v>27</v>
      </c>
      <c r="BM10" s="32" t="s">
        <v>28</v>
      </c>
      <c r="BN10" s="34" t="s">
        <v>24</v>
      </c>
      <c r="BO10" s="34" t="s">
        <v>25</v>
      </c>
      <c r="BP10" s="34" t="s">
        <v>26</v>
      </c>
      <c r="BQ10" s="34" t="s">
        <v>27</v>
      </c>
      <c r="BR10" s="34" t="s">
        <v>28</v>
      </c>
      <c r="BS10" s="32" t="s">
        <v>24</v>
      </c>
      <c r="BT10" s="32" t="s">
        <v>25</v>
      </c>
      <c r="BU10" s="32" t="s">
        <v>26</v>
      </c>
      <c r="BV10" s="32" t="s">
        <v>27</v>
      </c>
      <c r="BW10" s="32" t="s">
        <v>28</v>
      </c>
      <c r="BX10" s="34" t="s">
        <v>24</v>
      </c>
      <c r="BY10" s="34" t="s">
        <v>25</v>
      </c>
      <c r="BZ10" s="34" t="s">
        <v>26</v>
      </c>
      <c r="CA10" s="34" t="s">
        <v>27</v>
      </c>
      <c r="CB10" s="34" t="s">
        <v>28</v>
      </c>
      <c r="CC10" s="32" t="s">
        <v>24</v>
      </c>
      <c r="CD10" s="32" t="s">
        <v>25</v>
      </c>
      <c r="CE10" s="32" t="s">
        <v>26</v>
      </c>
      <c r="CF10" s="32" t="s">
        <v>27</v>
      </c>
      <c r="CG10" s="32" t="s">
        <v>28</v>
      </c>
    </row>
    <row r="11" spans="1:85" ht="93" customHeight="1" thickBot="1">
      <c r="C11" s="38" t="str" cm="1">
        <f t="array" ref="C11">INDEX($K11:$CG11,($K$6-1)*5+1)&amp;""</f>
        <v>1.事業所の従事者が複数台の破砕機・分離機で行っている分別業務（異素材廃棄物の粉砕・分離作業）を異素材の複合廃棄物破砕分離装置に置き換える</v>
      </c>
      <c r="D11" s="38" t="str" cm="1">
        <f t="array" ref="D11">INDEX($K11:$CG11,($K$6-1)*5+2)&amp;""</f>
        <v>2.すでに別の異素材の複合廃棄物破砕分離装置が行っている分別業務を今回申請する異素材の複合廃棄物破砕分離装置で行う</v>
      </c>
      <c r="E11" s="38" t="str" cm="1">
        <f t="array" ref="E11">INDEX($K11:$CG11,($K$6-1)*5+3)&amp;""</f>
        <v/>
      </c>
      <c r="F11" s="38" t="str" cm="1">
        <f t="array" ref="F11">INDEX($K11:$CG11,($K$6-1)*5+4)&amp;""</f>
        <v/>
      </c>
      <c r="G11" s="39" t="str" cm="1">
        <f t="array" ref="G11">INDEX($K11:$CG11,($K$6-1)*5+5)&amp;""</f>
        <v/>
      </c>
      <c r="K11" s="48" t="s">
        <v>48</v>
      </c>
      <c r="L11" s="48" t="s">
        <v>49</v>
      </c>
      <c r="M11" s="49"/>
      <c r="N11" s="49"/>
      <c r="O11" s="49"/>
      <c r="P11" s="58" t="str">
        <f>$K11</f>
        <v>1.事業所の従事者が複数台の破砕機・分離機で行っている分別業務（異素材廃棄物の粉砕・分離作業）を異素材の複合廃棄物破砕分離装置に置き換える</v>
      </c>
      <c r="Q11" s="58" t="str">
        <f>$L11</f>
        <v>2.すでに別の異素材の複合廃棄物破砕分離装置が行っている分別業務を今回申請する異素材の複合廃棄物破砕分離装置で行う</v>
      </c>
      <c r="R11" s="49"/>
      <c r="S11" s="49"/>
      <c r="T11" s="49"/>
      <c r="U11" s="58" t="str">
        <f>$K11</f>
        <v>1.事業所の従事者が複数台の破砕機・分離機で行っている分別業務（異素材廃棄物の粉砕・分離作業）を異素材の複合廃棄物破砕分離装置に置き換える</v>
      </c>
      <c r="V11" s="58" t="str">
        <f>$L11</f>
        <v>2.すでに別の異素材の複合廃棄物破砕分離装置が行っている分別業務を今回申請する異素材の複合廃棄物破砕分離装置で行う</v>
      </c>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row>
    <row r="12" spans="1:85" ht="17.7" customHeight="1"/>
    <row r="13" spans="1:85" ht="17.7" customHeight="1"/>
    <row r="14" spans="1:85" ht="17.7" customHeight="1" thickBot="1"/>
    <row r="15" spans="1:85" ht="28.95" customHeight="1" thickBot="1">
      <c r="A15" s="103" t="s">
        <v>32</v>
      </c>
      <c r="B15" s="104"/>
      <c r="C15" s="34" t="str">
        <f>K$5 &amp; " - " &amp; K$6</f>
        <v>廃棄物処理業 - 1</v>
      </c>
      <c r="D15" s="50"/>
      <c r="E15" s="50"/>
      <c r="F15" s="50"/>
      <c r="G15" s="26"/>
      <c r="H15" s="26"/>
      <c r="I15" s="26"/>
      <c r="J15" s="27"/>
      <c r="K15" s="32" t="str">
        <f t="shared" ref="K15:Y15" si="1">L5 &amp; " - " &amp; L$6</f>
        <v>廃棄物処理業 - 1</v>
      </c>
      <c r="L15" s="34" t="str">
        <f t="shared" si="1"/>
        <v>卸売業 - 2</v>
      </c>
      <c r="M15" s="55" t="str">
        <f t="shared" si="1"/>
        <v>製造業 - 3</v>
      </c>
      <c r="N15" s="34" t="str">
        <f t="shared" si="1"/>
        <v xml:space="preserve"> - </v>
      </c>
      <c r="O15" s="33" t="str">
        <f t="shared" si="1"/>
        <v xml:space="preserve"> - </v>
      </c>
      <c r="P15" s="34" t="str">
        <f t="shared" si="1"/>
        <v xml:space="preserve"> - </v>
      </c>
      <c r="Q15" s="33" t="str">
        <f t="shared" si="1"/>
        <v xml:space="preserve"> - </v>
      </c>
      <c r="R15" s="34" t="str">
        <f t="shared" si="1"/>
        <v xml:space="preserve"> - </v>
      </c>
      <c r="S15" s="33" t="str">
        <f t="shared" si="1"/>
        <v xml:space="preserve"> - </v>
      </c>
      <c r="T15" s="34" t="str">
        <f t="shared" si="1"/>
        <v xml:space="preserve"> - </v>
      </c>
      <c r="U15" s="32" t="str">
        <f t="shared" si="1"/>
        <v xml:space="preserve"> - </v>
      </c>
      <c r="V15" s="34" t="str">
        <f t="shared" si="1"/>
        <v xml:space="preserve"> - </v>
      </c>
      <c r="W15" s="32" t="str">
        <f t="shared" si="1"/>
        <v xml:space="preserve"> - </v>
      </c>
      <c r="X15" s="34" t="str">
        <f t="shared" si="1"/>
        <v xml:space="preserve"> - </v>
      </c>
      <c r="Y15" s="32" t="str">
        <f t="shared" si="1"/>
        <v xml:space="preserve"> - </v>
      </c>
    </row>
    <row r="16" spans="1:85" ht="28.95" customHeight="1" thickBot="1">
      <c r="C16" s="37" t="s">
        <v>33</v>
      </c>
      <c r="D16" s="50"/>
      <c r="E16" s="50"/>
      <c r="F16" s="50"/>
      <c r="J16" s="28"/>
      <c r="K16" s="32" t="s">
        <v>19</v>
      </c>
      <c r="L16" s="34" t="s">
        <v>19</v>
      </c>
      <c r="M16" s="55" t="s">
        <v>19</v>
      </c>
      <c r="N16" s="34" t="s">
        <v>19</v>
      </c>
      <c r="O16" s="33" t="s">
        <v>19</v>
      </c>
      <c r="P16" s="34" t="s">
        <v>19</v>
      </c>
      <c r="Q16" s="33" t="s">
        <v>19</v>
      </c>
      <c r="R16" s="34" t="s">
        <v>19</v>
      </c>
      <c r="S16" s="33" t="s">
        <v>19</v>
      </c>
      <c r="T16" s="34" t="s">
        <v>19</v>
      </c>
      <c r="U16" s="32" t="s">
        <v>19</v>
      </c>
      <c r="V16" s="34" t="s">
        <v>19</v>
      </c>
      <c r="W16" s="32" t="s">
        <v>19</v>
      </c>
      <c r="X16" s="34" t="s">
        <v>19</v>
      </c>
      <c r="Y16" s="32" t="s">
        <v>19</v>
      </c>
    </row>
    <row r="17" spans="1:25" ht="17.7" customHeight="1" thickTop="1">
      <c r="A17" s="102"/>
      <c r="B17" s="18">
        <v>1</v>
      </c>
      <c r="C17" s="40" t="str" cm="1">
        <f t="array" ref="C17">INDEX($K17:$Z17,($K$6-1)*1+1)&amp;""</f>
        <v/>
      </c>
      <c r="F17" s="51"/>
      <c r="J17" s="28"/>
      <c r="K17" s="23"/>
      <c r="L17" s="23"/>
      <c r="M17" s="20"/>
      <c r="N17" s="23"/>
      <c r="O17" s="20"/>
      <c r="P17" s="23"/>
      <c r="Q17" s="20"/>
      <c r="R17" s="23"/>
      <c r="S17" s="20"/>
      <c r="T17" s="23"/>
      <c r="U17" s="23"/>
      <c r="V17" s="23"/>
      <c r="W17" s="23"/>
      <c r="X17" s="23"/>
      <c r="Y17" s="23"/>
    </row>
    <row r="18" spans="1:25" ht="17.7" customHeight="1">
      <c r="A18" s="102"/>
      <c r="B18" s="18">
        <v>2</v>
      </c>
      <c r="C18" s="40" t="str" cm="1">
        <f t="array" ref="C18">INDEX($K18:$Z18,($K$6-1)*1+1)&amp;""</f>
        <v/>
      </c>
      <c r="F18" s="51"/>
      <c r="J18" s="28"/>
      <c r="K18" s="24"/>
      <c r="L18" s="24"/>
      <c r="M18" s="21"/>
      <c r="N18" s="24"/>
      <c r="O18" s="21"/>
      <c r="P18" s="24"/>
      <c r="Q18" s="21"/>
      <c r="R18" s="24"/>
      <c r="S18" s="21"/>
      <c r="T18" s="24"/>
      <c r="U18" s="24"/>
      <c r="V18" s="24"/>
      <c r="W18" s="24"/>
      <c r="X18" s="24"/>
      <c r="Y18" s="24"/>
    </row>
    <row r="19" spans="1:25" ht="17.7" customHeight="1">
      <c r="A19" s="102"/>
      <c r="B19" s="18">
        <v>3</v>
      </c>
      <c r="C19" s="40" t="str" cm="1">
        <f t="array" ref="C19">INDEX($K19:$Z19,($K$6-1)*1+1)&amp;""</f>
        <v/>
      </c>
      <c r="F19" s="51"/>
      <c r="J19" s="28"/>
      <c r="K19" s="24"/>
      <c r="L19" s="24"/>
      <c r="M19" s="21"/>
      <c r="N19" s="24"/>
      <c r="O19" s="21"/>
      <c r="P19" s="24"/>
      <c r="Q19" s="21"/>
      <c r="R19" s="24"/>
      <c r="S19" s="21"/>
      <c r="T19" s="24"/>
      <c r="U19" s="24"/>
      <c r="V19" s="24"/>
      <c r="W19" s="24"/>
      <c r="X19" s="24"/>
      <c r="Y19" s="24"/>
    </row>
    <row r="20" spans="1:25" ht="17.7" customHeight="1">
      <c r="A20" s="102"/>
      <c r="B20" s="18">
        <v>4</v>
      </c>
      <c r="C20" s="40" t="str" cm="1">
        <f t="array" ref="C20">INDEX($K20:$Z20,($K$6-1)*1+1)&amp;""</f>
        <v/>
      </c>
      <c r="F20" s="51"/>
      <c r="J20" s="28"/>
      <c r="K20" s="24"/>
      <c r="L20" s="24"/>
      <c r="M20" s="56"/>
      <c r="N20" s="24"/>
      <c r="O20" s="21"/>
      <c r="P20" s="24"/>
      <c r="Q20" s="21"/>
      <c r="R20" s="24"/>
      <c r="S20" s="21"/>
      <c r="T20" s="24"/>
      <c r="U20" s="24"/>
      <c r="V20" s="24"/>
      <c r="W20" s="24"/>
      <c r="X20" s="24"/>
      <c r="Y20" s="24"/>
    </row>
    <row r="21" spans="1:25" ht="17.7" customHeight="1">
      <c r="A21" s="102"/>
      <c r="B21" s="18">
        <v>5</v>
      </c>
      <c r="C21" s="40" t="str" cm="1">
        <f t="array" ref="C21">INDEX($K21:$Z21,($K$6-1)*1+1)&amp;""</f>
        <v/>
      </c>
      <c r="F21" s="51"/>
      <c r="J21" s="28"/>
      <c r="K21" s="24"/>
      <c r="L21" s="24"/>
      <c r="M21" s="56"/>
      <c r="N21" s="24"/>
      <c r="O21" s="21"/>
      <c r="P21" s="24"/>
      <c r="Q21" s="21"/>
      <c r="R21" s="24"/>
      <c r="S21" s="21"/>
      <c r="T21" s="24"/>
      <c r="U21" s="24"/>
      <c r="V21" s="24"/>
      <c r="W21" s="24"/>
      <c r="X21" s="24"/>
      <c r="Y21" s="24"/>
    </row>
    <row r="22" spans="1:25" ht="17.7" customHeight="1">
      <c r="A22" s="102"/>
      <c r="B22" s="18">
        <v>6</v>
      </c>
      <c r="C22" s="40" t="str" cm="1">
        <f t="array" ref="C22">INDEX($K22:$Z22,($K$6-1)*1+1)&amp;""</f>
        <v/>
      </c>
      <c r="F22" s="51"/>
      <c r="J22" s="28"/>
      <c r="K22" s="24"/>
      <c r="L22" s="24"/>
      <c r="M22" s="56"/>
      <c r="N22" s="24"/>
      <c r="O22" s="21"/>
      <c r="P22" s="24"/>
      <c r="Q22" s="21"/>
      <c r="R22" s="24"/>
      <c r="S22" s="21"/>
      <c r="T22" s="24"/>
      <c r="U22" s="24"/>
      <c r="V22" s="24"/>
      <c r="W22" s="24"/>
      <c r="X22" s="24"/>
      <c r="Y22" s="24"/>
    </row>
    <row r="23" spans="1:25" ht="17.7" customHeight="1">
      <c r="A23" s="102"/>
      <c r="B23" s="18">
        <v>7</v>
      </c>
      <c r="C23" s="40" t="str" cm="1">
        <f t="array" ref="C23">INDEX($K23:$Z23,($K$6-1)*1+1)&amp;""</f>
        <v/>
      </c>
      <c r="F23" s="51"/>
      <c r="J23" s="28"/>
      <c r="K23" s="24"/>
      <c r="L23" s="24"/>
      <c r="M23" s="56"/>
      <c r="N23" s="24"/>
      <c r="O23" s="21"/>
      <c r="P23" s="24"/>
      <c r="Q23" s="21"/>
      <c r="R23" s="24"/>
      <c r="S23" s="21"/>
      <c r="T23" s="24"/>
      <c r="U23" s="24"/>
      <c r="V23" s="24"/>
      <c r="W23" s="24"/>
      <c r="X23" s="24"/>
      <c r="Y23" s="24"/>
    </row>
    <row r="24" spans="1:25" ht="17.7" customHeight="1">
      <c r="A24" s="102"/>
      <c r="B24" s="18">
        <v>8</v>
      </c>
      <c r="C24" s="40" t="str" cm="1">
        <f t="array" ref="C24">INDEX($K24:$Z24,($K$6-1)*1+1)&amp;""</f>
        <v/>
      </c>
      <c r="F24" s="51"/>
      <c r="J24" s="28"/>
      <c r="K24" s="24"/>
      <c r="L24" s="24"/>
      <c r="M24" s="56"/>
      <c r="N24" s="24"/>
      <c r="O24" s="21"/>
      <c r="P24" s="24"/>
      <c r="Q24" s="21"/>
      <c r="R24" s="24"/>
      <c r="S24" s="21"/>
      <c r="T24" s="24"/>
      <c r="U24" s="24"/>
      <c r="V24" s="24"/>
      <c r="W24" s="24"/>
      <c r="X24" s="24"/>
      <c r="Y24" s="24"/>
    </row>
    <row r="25" spans="1:25" ht="17.7" customHeight="1">
      <c r="A25" s="102"/>
      <c r="B25" s="18">
        <v>9</v>
      </c>
      <c r="C25" s="40" t="str" cm="1">
        <f t="array" ref="C25">INDEX($K25:$Z25,($K$6-1)*1+1)&amp;""</f>
        <v/>
      </c>
      <c r="F25" s="51"/>
      <c r="J25" s="28"/>
      <c r="K25" s="24"/>
      <c r="L25" s="24"/>
      <c r="M25" s="56"/>
      <c r="N25" s="24"/>
      <c r="O25" s="21"/>
      <c r="P25" s="24"/>
      <c r="Q25" s="21"/>
      <c r="R25" s="24"/>
      <c r="S25" s="21"/>
      <c r="T25" s="24"/>
      <c r="U25" s="24"/>
      <c r="V25" s="24"/>
      <c r="W25" s="24"/>
      <c r="X25" s="24"/>
      <c r="Y25" s="24"/>
    </row>
    <row r="26" spans="1:25" ht="17.7" customHeight="1" thickBot="1">
      <c r="A26" s="102"/>
      <c r="B26" s="18">
        <v>10</v>
      </c>
      <c r="C26" s="40" t="str" cm="1">
        <f t="array" ref="C26">INDEX($K26:$Z26,($K$6-1)*1+1)&amp;""</f>
        <v/>
      </c>
      <c r="F26" s="51"/>
      <c r="J26" s="28"/>
      <c r="K26" s="25"/>
      <c r="L26" s="25"/>
      <c r="M26" s="57"/>
      <c r="N26" s="25"/>
      <c r="O26" s="22"/>
      <c r="P26" s="25"/>
      <c r="Q26" s="22"/>
      <c r="R26" s="25"/>
      <c r="S26" s="22"/>
      <c r="T26" s="25"/>
      <c r="U26" s="25"/>
      <c r="V26" s="25"/>
      <c r="W26" s="25"/>
      <c r="X26" s="25"/>
      <c r="Y26" s="25"/>
    </row>
    <row r="27" spans="1:25" ht="17.7" customHeight="1"/>
    <row r="28" spans="1:25" ht="17.7" customHeight="1"/>
    <row r="29" spans="1:25" ht="17.7" customHeight="1"/>
    <row r="30" spans="1:25" ht="17.7" customHeight="1"/>
    <row r="31" spans="1:25" ht="17.7" customHeight="1">
      <c r="A31" s="19"/>
      <c r="B31" s="19"/>
    </row>
    <row r="32" spans="1:25" ht="17.7" customHeight="1"/>
    <row r="33" ht="17.7" customHeight="1"/>
  </sheetData>
  <sheetProtection algorithmName="SHA-512" hashValue="ID+6e9XzR4BULGmS3ultF/wmoWTanxH+SWZPC17Wi3Z+PLJo/0+odnUbk2jAnRKyQmPc2Oh8NcwbSwv0PIhtOA==" saltValue="xXXvnQ7223XEgp5eg4DUKQ==" spinCount="100000" sheet="1" scenarios="1"/>
  <mergeCells count="20">
    <mergeCell ref="A5:B5"/>
    <mergeCell ref="AE9:AI9"/>
    <mergeCell ref="A17:A26"/>
    <mergeCell ref="AY9:BC9"/>
    <mergeCell ref="BD9:BH9"/>
    <mergeCell ref="C9:G9"/>
    <mergeCell ref="A9:B9"/>
    <mergeCell ref="A15:B15"/>
    <mergeCell ref="K9:O9"/>
    <mergeCell ref="P9:T9"/>
    <mergeCell ref="U9:Y9"/>
    <mergeCell ref="Z9:AD9"/>
    <mergeCell ref="AJ9:AN9"/>
    <mergeCell ref="AO9:AS9"/>
    <mergeCell ref="AT9:AX9"/>
    <mergeCell ref="BI9:BM9"/>
    <mergeCell ref="BN9:BR9"/>
    <mergeCell ref="BS9:BW9"/>
    <mergeCell ref="BX9:CB9"/>
    <mergeCell ref="CC9:CG9"/>
  </mergeCells>
  <phoneticPr fontId="1"/>
  <dataValidations count="1">
    <dataValidation type="list" allowBlank="1" showInputMessage="1" showErrorMessage="1" sqref="K5" xr:uid="{B109D486-D228-4705-A460-FD3D5BFD9ED6}">
      <formula1>OFFSET($L$5,,,,COUNTA($L5:$AE5))</formula1>
    </dataValidation>
  </dataValidations>
  <pageMargins left="0.7" right="0.7" top="0.75" bottom="0.75" header="0.3" footer="0.3"/>
  <pageSetup paperSize="9" scale="8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096ed87-1394-41ba-9857-c6b625d49cbd">
      <Terms xmlns="http://schemas.microsoft.com/office/infopath/2007/PartnerControls"/>
    </lcf76f155ced4ddcb4097134ff3c332f>
    <TaxCatchAll xmlns="307f33d5-412e-42f7-880e-964369499a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5692EA306313C4299373CAAE57F73AB" ma:contentTypeVersion="12" ma:contentTypeDescription="新しいドキュメントを作成します。" ma:contentTypeScope="" ma:versionID="b2fc4bcf026ca2e9cc1981a39414b29b">
  <xsd:schema xmlns:xsd="http://www.w3.org/2001/XMLSchema" xmlns:xs="http://www.w3.org/2001/XMLSchema" xmlns:p="http://schemas.microsoft.com/office/2006/metadata/properties" xmlns:ns2="5096ed87-1394-41ba-9857-c6b625d49cbd" xmlns:ns3="307f33d5-412e-42f7-880e-964369499a37" targetNamespace="http://schemas.microsoft.com/office/2006/metadata/properties" ma:root="true" ma:fieldsID="37472a2f49ee9254cc2c2502cd1b0e9b" ns2:_="" ns3:_="">
    <xsd:import namespace="5096ed87-1394-41ba-9857-c6b625d49cbd"/>
    <xsd:import namespace="307f33d5-412e-42f7-880e-964369499a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6ed87-1394-41ba-9857-c6b625d49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7f33d5-412e-42f7-880e-964369499a3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78f463-c52e-4856-a3cb-f32b8564c1ab}" ma:internalName="TaxCatchAll" ma:showField="CatchAllData" ma:web="307f33d5-412e-42f7-880e-964369499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3306E8-0A06-4B7A-B7BF-DC5FC6F68A33}">
  <ds:schemaRefs>
    <ds:schemaRef ds:uri="5096ed87-1394-41ba-9857-c6b625d49cb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07f33d5-412e-42f7-880e-964369499a37"/>
    <ds:schemaRef ds:uri="http://www.w3.org/XML/1998/namespace"/>
    <ds:schemaRef ds:uri="http://purl.org/dc/dcmitype/"/>
  </ds:schemaRefs>
</ds:datastoreItem>
</file>

<file path=customXml/itemProps2.xml><?xml version="1.0" encoding="utf-8"?>
<ds:datastoreItem xmlns:ds="http://schemas.openxmlformats.org/officeDocument/2006/customXml" ds:itemID="{FE54C319-C0FA-4DA2-ABF5-FD9648281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6ed87-1394-41ba-9857-c6b625d49cbd"/>
    <ds:schemaRef ds:uri="307f33d5-412e-42f7-880e-964369499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AC59F6-F957-4340-94CE-725C97FF8C84}">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省力化効果判定シート</vt:lpstr>
      <vt:lpstr>業種データ</vt:lpstr>
      <vt:lpstr>省力化効果判定シート!Print_Area</vt:lpstr>
      <vt:lpstr>導入環境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2024-03-01T13:41:44Z</dcterms:created>
  <dcterms:modified xsi:type="dcterms:W3CDTF">2026-07-13T09:01:44Z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0x010100B5692EA306313C4299373CAAE57F73AB</vt:lpwstr>
  </property>
  <property fmtid="{D5CDD505-2E9C-101B-9397-08002B2CF9AE}" pid="3" name="MediaServiceImageTags">
    <vt:lpwstr/>
  </property>
</Properties>
</file>