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D35FF20A-3B97-4E14-9383-8380BA629E77}" xr6:coauthVersionLast="47" xr6:coauthVersionMax="47" xr10:uidLastSave="{00000000-0000-0000-0000-000000000000}"/>
  <workbookProtection workbookAlgorithmName="SHA-512" workbookHashValue="nwi0ZjR5HVS8YMe5EFASUxDq1Z6E85P6WU6phSnVrsvZ5Y1ClMxlkbIV52RAKjnTH3uR/0OUunlsZUesCTqjHA==" workbookSaltValue="ekBxtVzX+bn/r7h0t+vhAg==" workbookSpinCount="100000" lockStructure="1"/>
  <bookViews>
    <workbookView xWindow="5460" yWindow="1548" windowWidth="25116" windowHeight="22764"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<sst xmlns="http://schemas.openxmlformats.org/spreadsheetml/2006/main" count="111" uniqueCount="50">
  <si>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</si>
  <si>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</si>
  <si>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</si>
  <si>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</si>
  <si>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</si>
  <si>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</si>
  <si>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</si>
  <si>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</si>
  <si>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</si>
  <si>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</si>
  <si>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</si>
  <si>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</si>
  <si>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</si>
  <si>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</si>
  <si>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</si>
  <si>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</si>
  <si>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</si>
  <si>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</si>
  <si>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</si>
  <si>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</si>
  <si>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</si>
  <si>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</si>
  <si>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</si>
  <si>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</si>
  <si>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</si>
  <si>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</si>
  <si>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</si>
  <si>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</si>
  <si>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</si>
  <si>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</si>
  <si>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</si>
  <si>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</si>
  <si>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</si>
  <si>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</si>
  <si>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</si>
  <si>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</si>
  <si>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</si>
  <si>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</si>
  <si>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</si>
  <si>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</si>
  <si>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</si>
  <si>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</si>
  <si>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</si>
  <si>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</si>
  <si>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</si>
  <si>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r04</t>
    <phoneticPr fontId="1"/>
  </si>
  <si>
    <t>製造業</t>
  </si>
  <si>
    <t>金型・大型部材用反転機</t>
    <phoneticPr fontId="1"/>
  </si>
  <si>
    <t>1.事業所の従事者がクレーンで行っている加工・生産業務（金型・大型部材の反転作業）を金型・大型部材用反転機に置き換える</t>
  </si>
  <si>
    <t>2.すでに別の金型・大型部材用反転機で行っている加工・生産業務（金型・大型部材の反転作業）を今回申請する金型・大型部材用反転機で行う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</si>
</sst>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45</v>
      </c>
    </row>
    <row r="2" spans="2:16" ht="23.7" customHeight="1">
      <c r="B2" s="4"/>
      <c r="C2" s="74" t="s">
        <v>17</v>
      </c>
      <c r="D2" s="74"/>
      <c r="E2" s="74"/>
      <c r="F2" s="74"/>
      <c r="G2" s="74"/>
      <c r="H2" s="74"/>
      <c r="I2" s="74"/>
      <c r="J2" s="74"/>
      <c r="K2" s="4"/>
      <c r="M2"/>
    </row>
    <row r="3" spans="2:16" ht="45" customHeight="1">
      <c r="C3" s="75" t="s">
        <v>18</v>
      </c>
      <c r="D3" s="76"/>
      <c r="E3" s="76"/>
      <c r="F3" s="76"/>
      <c r="G3" s="76"/>
      <c r="H3" s="76"/>
      <c r="I3" s="76"/>
      <c r="J3" s="76"/>
      <c r="M3"/>
    </row>
    <row r="4" spans="2:16" ht="17.7" customHeight="1">
      <c r="B4" t="s">
        <v>3</v>
      </c>
    </row>
    <row r="5" spans="2:16" ht="17.7" customHeight="1">
      <c r="C5" s="87" t="s">
        <v>0</v>
      </c>
      <c r="D5" s="88"/>
      <c r="E5" s="89" t="s">
        <v>47</v>
      </c>
      <c r="F5" s="90"/>
      <c r="G5" s="90"/>
      <c r="H5" s="90"/>
      <c r="I5" s="90"/>
      <c r="J5" s="91"/>
    </row>
    <row r="6" spans="2:16" ht="17.7" customHeight="1">
      <c r="C6" s="87" t="s">
        <v>1</v>
      </c>
      <c r="D6" s="88"/>
      <c r="E6" s="92" t="str">
        <f>業種データ!K5</f>
        <v>製造業</v>
      </c>
      <c r="F6" s="93"/>
      <c r="G6" s="93"/>
      <c r="H6" s="93"/>
      <c r="I6" s="93"/>
      <c r="J6" s="94"/>
    </row>
    <row r="7" spans="2:16" ht="17.7" customHeight="1">
      <c r="M7" s="19" t="s">
        <v>15</v>
      </c>
    </row>
    <row r="8" spans="2:16" ht="17.7" customHeight="1">
      <c r="B8" t="s">
        <v>4</v>
      </c>
      <c r="M8" s="19"/>
    </row>
    <row r="9" spans="2:16" ht="17.7" customHeight="1">
      <c r="C9" s="77" t="s">
        <v>5</v>
      </c>
      <c r="D9" s="78"/>
      <c r="E9" s="79"/>
      <c r="F9" s="80"/>
      <c r="G9" s="80"/>
      <c r="H9" s="80"/>
      <c r="I9" s="80"/>
      <c r="J9" s="81"/>
      <c r="M9" s="19" t="s">
        <v>16</v>
      </c>
    </row>
    <row r="10" spans="2:16" ht="17.7" customHeight="1">
      <c r="M10" s="19"/>
    </row>
    <row r="11" spans="2:16" ht="17.7" customHeight="1">
      <c r="B11" t="s">
        <v>6</v>
      </c>
      <c r="M11" s="19"/>
    </row>
    <row r="12" spans="2:16" ht="17.7" customHeight="1">
      <c r="C12" s="77" t="s">
        <v>7</v>
      </c>
      <c r="D12" s="78"/>
      <c r="E12" s="79"/>
      <c r="F12" s="80"/>
      <c r="G12" s="80"/>
      <c r="H12" s="80"/>
      <c r="I12" s="80"/>
      <c r="J12" s="81"/>
      <c r="M12" s="19" t="s">
        <v>16</v>
      </c>
    </row>
    <row r="13" spans="2:16" ht="17.7" customHeight="1">
      <c r="M13" s="19"/>
    </row>
    <row r="14" spans="2:16" ht="17.7" customHeight="1">
      <c r="B14" t="s">
        <v>8</v>
      </c>
      <c r="M14" s="19"/>
    </row>
    <row r="15" spans="2:16" ht="65.400000000000006" customHeight="1">
      <c r="C15" s="82" t="s">
        <v>12</v>
      </c>
      <c r="D15" s="83"/>
      <c r="E15" s="84"/>
      <c r="F15" s="85"/>
      <c r="G15" s="85"/>
      <c r="H15" s="85"/>
      <c r="I15" s="85"/>
      <c r="J15" s="86"/>
      <c r="M15" s="5" t="s">
        <v>20</v>
      </c>
    </row>
    <row r="16" spans="2:16" ht="17.7" customHeight="1">
      <c r="D16" s="6"/>
      <c r="M16" s="19"/>
    </row>
    <row r="17" spans="2:14" ht="17.7" hidden="1" customHeight="1">
      <c r="B17" t="s">
        <v>34</v>
      </c>
      <c r="D17" s="6"/>
      <c r="M17" s="19"/>
    </row>
    <row r="18" spans="2:14" ht="27.6" hidden="1" customHeight="1">
      <c r="C18" s="62" t="s">
        <v>44</v>
      </c>
      <c r="D18" s="62"/>
      <c r="E18" s="62"/>
      <c r="F18" s="62"/>
      <c r="G18" s="62"/>
      <c r="H18" s="62"/>
      <c r="I18" s="62"/>
      <c r="J18" s="62"/>
      <c r="M18" s="19"/>
    </row>
    <row r="19" spans="2:14" ht="21.45" hidden="1" customHeight="1">
      <c r="B19" s="7"/>
      <c r="C19" s="53"/>
      <c r="D19" s="61" t="str">
        <f>業種データ!C17</f>
        <v/>
      </c>
      <c r="E19" s="61"/>
      <c r="F19" s="61"/>
      <c r="G19" s="61"/>
      <c r="H19" s="61"/>
      <c r="I19" s="61"/>
      <c r="J19" s="61"/>
      <c r="K19" s="52"/>
      <c r="M19" s="2" t="b">
        <v>0</v>
      </c>
      <c r="N19" s="54" t="b">
        <f>IF(AND(D19&lt;&gt;"",M19=TRUE),TRUE,FALSE)</f>
        <v>0</v>
      </c>
    </row>
    <row r="20" spans="2:14" ht="21.45" hidden="1" customHeight="1">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c r="B21" s="7"/>
      <c r="C21" s="53"/>
      <c r="D21" s="61" t="str">
        <f>業種データ!C19</f>
        <v/>
      </c>
      <c r="E21" s="61"/>
      <c r="F21" s="61"/>
      <c r="G21" s="61"/>
      <c r="H21" s="61"/>
      <c r="I21" s="61"/>
      <c r="J21" s="61"/>
      <c r="K21" s="52"/>
      <c r="M21" s="2" t="b">
        <v>0</v>
      </c>
      <c r="N21" s="54" t="b">
        <f t="shared" si="0"/>
        <v>0</v>
      </c>
    </row>
    <row r="22" spans="2:14" ht="21.45" hidden="1" customHeight="1">
      <c r="B22" s="7"/>
      <c r="C22" s="53"/>
      <c r="D22" s="63" t="str">
        <f>業種データ!C20</f>
        <v/>
      </c>
      <c r="E22" s="63"/>
      <c r="F22" s="64"/>
      <c r="G22" s="9"/>
      <c r="H22" s="52"/>
      <c r="I22" s="52"/>
      <c r="J22" s="52"/>
      <c r="K22" s="52"/>
    </row>
    <row r="23" spans="2:14" ht="21.45" hidden="1" customHeight="1">
      <c r="B23" s="7"/>
      <c r="C23" s="53"/>
      <c r="D23" s="59" t="str">
        <f>業種データ!C21</f>
        <v/>
      </c>
      <c r="E23" s="59"/>
      <c r="F23" s="60"/>
      <c r="G23" s="9"/>
      <c r="H23" s="52"/>
      <c r="I23" s="52"/>
      <c r="J23" s="52"/>
      <c r="K23" s="52"/>
    </row>
    <row r="24" spans="2:14" ht="21.45" hidden="1" customHeight="1">
      <c r="B24" s="7"/>
      <c r="C24" s="53"/>
      <c r="D24" s="59" t="str">
        <f>業種データ!C22</f>
        <v/>
      </c>
      <c r="E24" s="59"/>
      <c r="F24" s="60"/>
      <c r="G24" s="9"/>
      <c r="H24" s="52"/>
      <c r="I24" s="52"/>
      <c r="J24" s="52"/>
      <c r="K24" s="52"/>
    </row>
    <row r="25" spans="2:14" ht="21.45" hidden="1" customHeight="1">
      <c r="B25" s="7"/>
      <c r="C25" s="53"/>
      <c r="D25" s="59" t="str">
        <f>業種データ!C23</f>
        <v/>
      </c>
      <c r="E25" s="59"/>
      <c r="F25" s="60"/>
      <c r="G25" s="9"/>
      <c r="H25" s="52"/>
      <c r="I25" s="52"/>
      <c r="J25" s="52"/>
      <c r="K25" s="52"/>
    </row>
    <row r="26" spans="2:14" ht="21.45" hidden="1" customHeight="1">
      <c r="B26" s="7"/>
      <c r="C26" s="53"/>
      <c r="D26" s="59" t="str">
        <f>業種データ!C24</f>
        <v/>
      </c>
      <c r="E26" s="59"/>
      <c r="F26" s="60"/>
      <c r="G26" s="9"/>
      <c r="H26" s="52"/>
      <c r="I26" s="52"/>
      <c r="J26" s="52"/>
      <c r="K26" s="52"/>
    </row>
    <row r="27" spans="2:14" ht="21.45" hidden="1" customHeight="1">
      <c r="B27" s="7"/>
      <c r="C27" s="53"/>
      <c r="D27" s="59" t="str">
        <f>業種データ!C25</f>
        <v/>
      </c>
      <c r="E27" s="59"/>
      <c r="F27" s="60"/>
      <c r="G27" s="9"/>
      <c r="H27" s="52"/>
      <c r="I27" s="52"/>
      <c r="J27" s="52"/>
      <c r="K27" s="52"/>
    </row>
    <row r="28" spans="2:14" ht="21.45" hidden="1" customHeight="1">
      <c r="B28" s="7"/>
      <c r="C28" s="53"/>
      <c r="D28" s="59" t="str">
        <f>業種データ!C26</f>
        <v/>
      </c>
      <c r="E28" s="59"/>
      <c r="F28" s="60"/>
      <c r="G28" s="9"/>
      <c r="H28" s="52"/>
      <c r="I28" s="52"/>
      <c r="J28" s="52"/>
      <c r="K28" s="52"/>
    </row>
    <row r="29" spans="2:14" ht="17.7" hidden="1" customHeight="1">
      <c r="B29" s="7"/>
      <c r="C29" s="10"/>
      <c r="D29" s="10"/>
      <c r="E29" s="3"/>
      <c r="F29" s="3"/>
      <c r="G29" s="8"/>
      <c r="H29" s="1"/>
      <c r="J29" s="1"/>
    </row>
    <row r="30" spans="2:14" ht="17.7" hidden="1" customHeight="1">
      <c r="B30" s="7"/>
      <c r="C30" s="73" t="s">
        <v>35</v>
      </c>
      <c r="D30" s="73"/>
      <c r="E30" s="73"/>
      <c r="F30" s="73"/>
      <c r="G30" s="73"/>
      <c r="H30" s="73"/>
      <c r="I30" s="73"/>
      <c r="J30" s="73"/>
    </row>
    <row r="31" spans="2:14" ht="17.399999999999999" hidden="1" customHeight="1">
      <c r="B31" s="7"/>
      <c r="C31" s="73" t="s">
        <v>38</v>
      </c>
      <c r="D31" s="73"/>
      <c r="E31" s="73"/>
      <c r="F31" s="73"/>
      <c r="G31" s="73"/>
      <c r="H31" s="73"/>
      <c r="I31" s="73"/>
      <c r="J31" s="73"/>
    </row>
    <row r="32" spans="2:14" ht="17.399999999999999" hidden="1" customHeight="1">
      <c r="B32" s="7"/>
      <c r="C32" s="73" t="s">
        <v>39</v>
      </c>
      <c r="D32" s="73"/>
      <c r="E32" s="73"/>
      <c r="F32" s="73"/>
      <c r="G32" s="73"/>
      <c r="H32" s="73"/>
      <c r="I32" s="73"/>
      <c r="J32" s="73"/>
    </row>
    <row r="33" spans="2:14" ht="17.7" hidden="1" customHeight="1">
      <c r="B33" s="7"/>
      <c r="C33" s="73" t="s">
        <v>36</v>
      </c>
      <c r="D33" s="73"/>
      <c r="E33" s="73"/>
      <c r="F33" s="73"/>
      <c r="G33" s="73"/>
      <c r="H33" s="73"/>
      <c r="I33" s="73"/>
      <c r="J33" s="73"/>
    </row>
    <row r="34" spans="2:14" ht="17.7" hidden="1" customHeight="1">
      <c r="B34" s="7"/>
      <c r="C34" s="73" t="s">
        <v>37</v>
      </c>
      <c r="D34" s="73"/>
      <c r="E34" s="73"/>
      <c r="F34" s="73"/>
      <c r="G34" s="73"/>
      <c r="H34" s="73"/>
      <c r="I34" s="73"/>
      <c r="J34" s="73"/>
    </row>
    <row r="35" spans="2:14" ht="17.7" hidden="1" customHeight="1">
      <c r="B35" s="7"/>
      <c r="C35" s="10"/>
      <c r="D35" s="10"/>
      <c r="E35" s="3"/>
      <c r="F35" s="3"/>
      <c r="G35" s="8"/>
      <c r="H35" s="1"/>
      <c r="J35" s="1"/>
    </row>
    <row r="36" spans="2:14" ht="17.7" customHeight="1">
      <c r="B36" t="s">
        <v>9</v>
      </c>
    </row>
    <row r="37" spans="2:14" ht="17.7" customHeight="1">
      <c r="C37" s="11"/>
      <c r="D37" s="70" t="s">
        <v>11</v>
      </c>
      <c r="E37" s="71"/>
      <c r="F37" s="71"/>
      <c r="G37" s="71"/>
      <c r="H37" s="71"/>
      <c r="I37" s="71"/>
      <c r="J37" s="72"/>
      <c r="K37" s="12"/>
      <c r="M37" s="2" t="b">
        <v>0</v>
      </c>
    </row>
    <row r="38" spans="2:14" ht="17.7" customHeight="1">
      <c r="B38" s="7"/>
    </row>
    <row r="39" spans="2:14" ht="17.7" customHeight="1" thickBot="1">
      <c r="B39" s="13" t="s">
        <v>14</v>
      </c>
      <c r="M39" s="5" t="s">
        <v>29</v>
      </c>
      <c r="N39" s="54" t="s">
        <v>40</v>
      </c>
    </row>
    <row r="40" spans="2:14" ht="17.7" customHeight="1" thickBot="1">
      <c r="C40" s="65" t="s">
        <v>10</v>
      </c>
      <c r="D40" s="66"/>
      <c r="E40" s="67" t="str">
        <f>E45</f>
        <v>判定中（すべての項目に入力してください。）</v>
      </c>
      <c r="F40" s="68"/>
      <c r="G40" s="68"/>
      <c r="H40" s="68"/>
      <c r="I40" s="69"/>
      <c r="M40" s="14">
        <f>COUNTA(E9,E12,E15)+N(M37)</f>
        <v>0</v>
      </c>
      <c r="N40" s="5">
        <f>COUNTIF(N19:N21,"=true")</f>
        <v>0</v>
      </c>
    </row>
    <row r="41" spans="2:14" ht="17.7" customHeight="1">
      <c r="C41" s="15"/>
      <c r="M41" s="16" t="s">
        <v>41</v>
      </c>
    </row>
    <row r="42" spans="2:14" ht="17.7" customHeight="1">
      <c r="M42" s="17" t="s">
        <v>42</v>
      </c>
    </row>
    <row r="43" spans="2:14">
      <c r="M43" s="17" t="s">
        <v>43</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l04Sx5b3pqOl+Aw2PwzPIbHzwE1ROS67tnI1RUy/ejej7/s+mvNrahar9/J9ytDRyOqOtj2LG5GP2h2k+zMkJQ==" saltValue="5xCNbJbV7Mo1STr1CHIDSQ=="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5" t="s">
        <v>22</v>
      </c>
      <c r="B5" s="95"/>
      <c r="K5" s="41" t="s">
        <v>46</v>
      </c>
      <c r="L5" s="30" t="s">
        <v>46</v>
      </c>
      <c r="M5" s="31"/>
      <c r="N5" s="31"/>
      <c r="O5" s="31"/>
      <c r="P5" s="31"/>
      <c r="Q5" s="31"/>
      <c r="R5" s="31"/>
      <c r="S5" s="31"/>
      <c r="T5" s="31"/>
      <c r="U5" s="31"/>
      <c r="V5" s="29"/>
      <c r="W5" s="29"/>
      <c r="X5" s="29"/>
      <c r="Y5" s="29"/>
      <c r="Z5" s="29"/>
      <c r="AA5" s="29"/>
      <c r="AB5" s="29"/>
      <c r="AC5" s="29"/>
      <c r="AD5" s="29"/>
      <c r="AE5" s="29"/>
    </row>
    <row r="6" spans="1:60" ht="17.7" customHeight="1" thickBot="1">
      <c r="K6" s="38">
        <f>HLOOKUP(K5,L5:AE6,2,FALSE)</f>
        <v>1</v>
      </c>
      <c r="L6" s="42">
        <f>IF(L5&lt;&gt;"",COLUMN()-11,"")</f>
        <v>1</v>
      </c>
      <c r="M6" s="43" t="str">
        <f t="shared" ref="M6:U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row r="8" spans="1:60" ht="17.7" customHeight="1" thickBot="1"/>
    <row r="9" spans="1:60" ht="30.6" customHeight="1" thickBot="1">
      <c r="A9" s="103" t="s">
        <v>23</v>
      </c>
      <c r="B9" s="104"/>
      <c r="C9" s="100" t="str">
        <f>K$5 &amp; " - " &amp; K$6</f>
        <v>製造業 - 1</v>
      </c>
      <c r="D9" s="101"/>
      <c r="E9" s="101"/>
      <c r="F9" s="101"/>
      <c r="G9" s="102"/>
      <c r="K9" s="96" t="str">
        <f>L5 &amp; " - " &amp; L$6</f>
        <v>製造業 - 1</v>
      </c>
      <c r="L9" s="97"/>
      <c r="M9" s="97"/>
      <c r="N9" s="97"/>
      <c r="O9" s="98"/>
      <c r="P9" s="100" t="str">
        <f>M5 &amp; " - " &amp; M$6</f>
        <v xml:space="preserve"> - </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1.事業所の従事者がクレーンで行っている加工・生産業務（金型・大型部材の反転作業）を金型・大型部材用反転機に置き換える</v>
      </c>
      <c r="D11" s="38" t="str" cm="1">
        <f t="array" ref="D11">INDEX($K11:$BH11,($K$6-1)*5+2)&amp;""</f>
        <v>2.すでに別の金型・大型部材用反転機で行っている加工・生産業務（金型・大型部材の反転作業）を今回申請する金型・大型部材用反転機で行う</v>
      </c>
      <c r="E11" s="38" t="str" cm="1">
        <f t="array" ref="E11">INDEX($K11:$BH11,($K$6-1)*5+3)&amp;""</f>
        <v/>
      </c>
      <c r="F11" s="38" t="str" cm="1">
        <f t="array" ref="F11">INDEX($K11:$BH11,($K$6-1)*5+4)&amp;""</f>
        <v/>
      </c>
      <c r="G11" s="39" t="str" cm="1">
        <f t="array" ref="G11">INDEX($K11:$BH11,($K$6-1)*5+5)&amp;""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3" t="s">
        <v>32</v>
      </c>
      <c r="B15" s="104"/>
      <c r="C15" s="34" t="str">
        <f>K$5 &amp; " - " &amp; K$6</f>
        <v>製造業 - 1</v>
      </c>
      <c r="D15" s="50"/>
      <c r="E15" s="50"/>
      <c r="F15" s="50"/>
      <c r="G15" s="26"/>
      <c r="H15" s="26"/>
      <c r="I15" s="26"/>
      <c r="J15" s="27"/>
      <c r="K15" s="32" t="str">
        <f t="shared" ref="K15:T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5iDR7+H4J7U+DCKLyJg30Dq52VL8OVR3vPRTtu5KmPHA2uUqiFv8Ic5SYwk6S2NU0HA3Q9ItTqLQQEMaey26VQ==" saltValue="vp1HNAcv1PF9dwVzQ4/hQg=="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CD9F7707-384F-4FDD-AC3C-5AA7F6154F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583306E8-0A06-4B7A-B7BF-DC5FC6F68A33}">
  <ds:schemaRefs>
    <ds:schemaRef ds:uri="5096ed87-1394-41ba-9857-c6b625d49cbd"/>
    <ds:schemaRef ds:uri="http://schemas.microsoft.com/office/2006/documentManagement/types"/>
    <ds:schemaRef ds:uri="http://purl.org/dc/elements/1.1/"/>
    <ds:schemaRef ds:uri="307f33d5-412e-42f7-880e-964369499a37"/>
    <ds:schemaRef ds:uri="http://schemas.microsoft.com/office/infopath/2007/PartnerControls"/>
    <ds:schemaRef ds:uri="http://purl.org/dc/dcmitype/"/>
    <ds:schemaRef ds:uri="http://schemas.microsoft.com/office/2006/metadata/properties"/>
    <ds:schemaRef ds:uri="http://schemas.openxmlformats.org/package/2006/metadata/core-properties"/>
    <ds:schemaRef ds:uri="http://www.w3.org/XML/1998/namespace"/>
    <ds:schemaRef ds:uri="http://purl.org/dc/te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2025-11-19T07:34:19Z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