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5EA76E6D-C37F-43AA-BA31-95A043A848F2}" xr6:coauthVersionLast="47" xr6:coauthVersionMax="47" xr10:uidLastSave="{00000000-0000-0000-0000-000000000000}"/>
  <workbookProtection workbookAlgorithmName="SHA-512" workbookHashValue="BkTA54edjIT2uddUnRwbOrBgP8hI1fhhh18rsjONLmIuSZr4KDI6rGzd6U94WDbZ4fwbMlaLHvEduMQNOOn0fA==" workbookSaltValue="dbhPduoQMKyJ5T3Ko0gwXg=="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<sst xmlns="http://schemas.openxmlformats.org/spreadsheetml/2006/main" count="112" uniqueCount="51">
  <si>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</si>
  <si>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</si>
  <si>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</si>
  <si>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</si>
  <si>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</si>
  <si>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</si>
  <si>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</si>
  <si>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</si>
  <si>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</si>
  <si>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</si>
  <si>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</si>
  <si>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</si>
  <si>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</si>
  <si>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</si>
  <si>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</si>
  <si>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</si>
  <si>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</si>
  <si>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</si>
  <si>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</si>
  <si>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</si>
  <si>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</si>
  <si>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</si>
  <si>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</si>
  <si>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</si>
  <si>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</si>
  <si>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</si>
  <si>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</si>
  <si>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</si>
  <si>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</si>
  <si>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</si>
  <si>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</si>
  <si>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</si>
  <si>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</si>
  <si>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</si>
  <si>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</si>
  <si>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</si>
  <si>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</si>
  <si>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</si>
  <si>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</si>
  <si>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</si>
  <si>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</si>
  <si>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</si>
  <si>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</si>
  <si>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</si>
  <si>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</si>
  <si>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</si>
  <si>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</si>
  <si>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インライン非破壊検査装置（内部不良検査）</t>
    <phoneticPr fontId="1"/>
  </si>
  <si>
    <t>卸売業</t>
  </si>
  <si>
    <t>2.すでに別のインライン非破壊検査装置（内部不良検査）が行っている検査業務を今回申請するインライン非破壊検査装置で行う</t>
  </si>
  <si>
    <t>1.事業所の従事者が行っている検査業務（抜き取り破壊検査）をインライン非破壊検査装置（内部不良検査）に置き換える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</si>
</sst>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47</v>
      </c>
      <c r="F5" s="76"/>
      <c r="G5" s="76"/>
      <c r="H5" s="76"/>
      <c r="I5" s="76"/>
      <c r="J5" s="77"/>
    </row>
    <row r="6" spans="2:16" ht="17.7" customHeight="1">
      <c r="C6" s="73" t="s">
        <v>1</v>
      </c>
      <c r="D6" s="74"/>
      <c r="E6" s="78" t="str">
        <f>業種データ!K5</f>
        <v>卸売業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63.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M09LavEwcp4X/6naldoYA9k4IwA+1Z+tiYMAu1uPj9N+Pe2REYozHuMZqjGWmppfkQh8CbX/BwGcnfeVEOxV5g==" saltValue="J9x9l2MHmPRgSZ9Yt4oT0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48</v>
      </c>
      <c r="L5" s="30" t="s">
        <v>46</v>
      </c>
      <c r="M5" s="31" t="s">
        <v>48</v>
      </c>
      <c r="N5" s="31"/>
      <c r="O5" s="31"/>
      <c r="P5" s="31"/>
      <c r="Q5" s="31"/>
      <c r="R5" s="31"/>
      <c r="S5" s="31"/>
      <c r="T5" s="31"/>
      <c r="U5" s="31"/>
      <c r="V5" s="29"/>
      <c r="W5" s="29"/>
      <c r="X5" s="29"/>
      <c r="Y5" s="29"/>
      <c r="Z5" s="29"/>
      <c r="AA5" s="29"/>
      <c r="AB5" s="29"/>
      <c r="AC5" s="29"/>
      <c r="AD5" s="29"/>
      <c r="AE5" s="29"/>
    </row>
    <row r="6" spans="1:60" ht="17.7" customHeight="1" thickBot="1">
      <c r="K6" s="38">
        <f>HLOOKUP(K5,L5:AE6,2,FALSE)</f>
        <v>2</v>
      </c>
      <c r="L6" s="42">
        <f>IF(L5&lt;&gt;"",COLUMN()-11,"")</f>
        <v>1</v>
      </c>
      <c r="M6" s="43">
        <f t="shared" ref="M6:U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卸売業 - 2</v>
      </c>
      <c r="D9" s="102"/>
      <c r="E9" s="102"/>
      <c r="F9" s="102"/>
      <c r="G9" s="103"/>
      <c r="K9" s="97" t="str">
        <f>L5 &amp; " - " &amp; L$6</f>
        <v>製造業 - 1</v>
      </c>
      <c r="L9" s="98"/>
      <c r="M9" s="98"/>
      <c r="N9" s="98"/>
      <c r="O9" s="99"/>
      <c r="P9" s="101" t="str">
        <f>M5 &amp; " - " &amp; M$6</f>
        <v>卸売業 - 2</v>
      </c>
      <c r="Q9" s="102"/>
      <c r="R9" s="102"/>
      <c r="S9" s="102"/>
      <c r="T9" s="103"/>
      <c r="U9" s="97" t="str">
        <f>N5 &amp; " - " &amp; N$6</f>
        <v xml:space="preserve"> - </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1.事業所の従事者が行っている検査業務（抜き取り破壊検査）をインライン非破壊検査装置（内部不良検査）に置き換える</v>
      </c>
      <c r="D11" s="38" t="str" cm="1">
        <f t="array" ref="D11">INDEX($K11:$BH11,($K$6-1)*5+2)&amp;""</f>
        <v>2.すでに別のインライン非破壊検査装置（内部不良検査）が行っている検査業務を今回申請するインライン非破壊検査装置で行う</v>
      </c>
      <c r="E11" s="38" t="str" cm="1">
        <f t="array" ref="E11">INDEX($K11:$BH11,($K$6-1)*5+3)&amp;""</f>
        <v/>
      </c>
      <c r="F11" s="38" t="str" cm="1">
        <f t="array" ref="F11">INDEX($K11:$BH11,($K$6-1)*5+4)&amp;""</f>
        <v/>
      </c>
      <c r="G11" s="39" t="str" cm="1">
        <f t="array" ref="G11">INDEX($K11:$BH11,($K$6-1)*5+5)&amp;""</f>
        <v/>
      </c>
      <c r="K11" s="48" t="s">
        <v>50</v>
      </c>
      <c r="L11" s="48" t="s">
        <v>49</v>
      </c>
      <c r="M11" s="49"/>
      <c r="N11" s="49"/>
      <c r="O11" s="49"/>
      <c r="P11" s="59" t="str">
        <f>K11</f>
        <v>1.事業所の従事者が行っている検査業務（抜き取り破壊検査）をインライン非破壊検査装置（内部不良検査）に置き換える</v>
      </c>
      <c r="Q11" s="59" t="str">
        <f>L11</f>
        <v>2.すでに別のインライン非破壊検査装置（内部不良検査）が行っている検査業務を今回申請するインライン非破壊検査装置で行う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卸売業 - 2</v>
      </c>
      <c r="D15" s="50"/>
      <c r="E15" s="50"/>
      <c r="F15" s="50"/>
      <c r="G15" s="26"/>
      <c r="H15" s="26"/>
      <c r="I15" s="26"/>
      <c r="J15" s="27"/>
      <c r="K15" s="32" t="str">
        <f t="shared" ref="K15:T15" si="1">L5 &amp; " - " &amp; L$6</f>
        <v>製造業 - 1</v>
      </c>
      <c r="L15" s="34" t="str">
        <f t="shared" si="1"/>
        <v>卸売業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N07HEYaeD6w+atoZ56h6UqCha32lo1MN5OrXdv242snCwGmGO0bbcbHYuEca7shIgoCJdA7fHL91elcGyjdTiQ==" saltValue="jm+KoBKfHTK13ZlFFj2rn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www.w3.org/XML/1998/namespace"/>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307f33d5-412e-42f7-880e-964369499a37"/>
    <ds:schemaRef ds:uri="5096ed87-1394-41ba-9857-c6b625d49cbd"/>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