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4BFD3796-4B81-42D0-B368-0FDD7FFC4270}" xr6:coauthVersionLast="47" xr6:coauthVersionMax="47" xr10:uidLastSave="{00000000-0000-0000-0000-000000000000}"/>
  <workbookProtection workbookAlgorithmName="SHA-512" workbookHashValue="zbb/K2pmqAUIdsUIbyh5n4nx3SwJ3Wz5LLDTQrHzksH8DZxniQIzljOc2FAZPj91Sckb3fRW5SQnRIi7OAPy5w==" workbookSaltValue="G3BSPIBGIbjOjHLHPJtIfQ=="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36" l="1"/>
  <c r="U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<sst xmlns="http://schemas.openxmlformats.org/spreadsheetml/2006/main" count="118" uniqueCount="57">
  <si>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</si>
  <si>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</si>
  <si>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</si>
  <si>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</si>
  <si>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</si>
  <si>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</si>
  <si>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</si>
  <si>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</si>
  <si>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</si>
  <si>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</si>
  <si>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</si>
  <si>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</si>
  <si>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</si>
  <si>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</si>
  <si>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</si>
  <si>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</si>
  <si>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</si>
  <si>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</si>
  <si>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</si>
  <si>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</si>
  <si>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</si>
  <si>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</si>
  <si>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</si>
  <si>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</si>
  <si>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</si>
  <si>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</si>
  <si>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</si>
  <si>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</si>
  <si>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</si>
  <si>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</si>
  <si>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</si>
  <si>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</si>
  <si>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</si>
  <si>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</si>
  <si>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</si>
  <si>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</si>
  <si>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</si>
  <si>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</si>
  <si>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</si>
  <si>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</si>
  <si>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</si>
  <si>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</si>
  <si>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</si>
  <si>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</si>
  <si>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</si>
  <si>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</si>
  <si>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</si>
  <si>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ラックシステム（移動ラック）</t>
    <phoneticPr fontId="1"/>
  </si>
  <si>
    <t>倉庫業</t>
  </si>
  <si>
    <t>卸売業</t>
  </si>
  <si>
    <t>小売業</t>
  </si>
  <si>
    <t>1.事業所の従事者が人手で行っている保管・在庫管理、入出庫業務をラックシステム（移動ラック）に置き換える</t>
  </si>
  <si>
    <t>1.事業所の従事者が人手で行っている資材調達、保管・在庫管理、入出庫業務をラックシステム（移動ラック）に置き換える</t>
  </si>
  <si>
    <t>1.事業所の従事者が人手で行っている保管・在庫管理業務をラックシステム（移動ラック）に置き換える</t>
  </si>
  <si>
    <t>2.すでに別のラックシステム（移動ラック）で行っている保管・在庫管理、入出庫業務を今回申請するラックシステム（移動ラック）で行う</t>
  </si>
  <si>
    <t>2.すでに別のラックシステム（移動ラック）で行っている資材調達、保管・在庫管理、入出庫業務を今回申請するラックシステム（移動ラック）で行う</t>
  </si>
  <si>
    <t>2.すでに別のラックシステム（移動ラック）で行っている保管・在庫管理業務を今回申請するラックシステム（移動ラック）で行う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</si>
</sst>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47</v>
      </c>
      <c r="F5" s="92"/>
      <c r="G5" s="92"/>
      <c r="H5" s="92"/>
      <c r="I5" s="92"/>
      <c r="J5" s="93"/>
    </row>
    <row r="6" spans="2:16" ht="17.7" customHeight="1" x14ac:dyDescent="0.2">
      <c r="C6" s="89" t="s">
        <v>1</v>
      </c>
      <c r="D6" s="90"/>
      <c r="E6" s="94" t="str">
        <f>業種データ!K5</f>
        <v>倉庫業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O+ofJNVYwFCpFvOHZQcMS+NPBC+uClVlAdFPd4oFdrd+LG60sdsGzzzwn2KkQMxDLm2/L8B0gDrZsR3RyXiFCQ==" saltValue="aMAUYY1XhRD8+2az4BQiz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48</v>
      </c>
      <c r="L5" s="30" t="s">
        <v>48</v>
      </c>
      <c r="M5" s="31" t="s">
        <v>46</v>
      </c>
      <c r="N5" s="31" t="s">
        <v>49</v>
      </c>
      <c r="O5" s="31" t="s">
        <v>50</v>
      </c>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倉庫業 - 1</v>
      </c>
      <c r="D9" s="103"/>
      <c r="E9" s="103"/>
      <c r="F9" s="103"/>
      <c r="G9" s="104"/>
      <c r="K9" s="98" t="str">
        <f>L5 &amp; " - " &amp; L$6</f>
        <v>倉庫業 - 1</v>
      </c>
      <c r="L9" s="99"/>
      <c r="M9" s="99"/>
      <c r="N9" s="99"/>
      <c r="O9" s="100"/>
      <c r="P9" s="102" t="str">
        <f>M5 &amp; " - " &amp; M$6</f>
        <v>製造業 - 2</v>
      </c>
      <c r="Q9" s="103"/>
      <c r="R9" s="103"/>
      <c r="S9" s="103"/>
      <c r="T9" s="104"/>
      <c r="U9" s="98" t="str">
        <f>N5 &amp; " - " &amp; N$6</f>
        <v>卸売業 - 3</v>
      </c>
      <c r="V9" s="99"/>
      <c r="W9" s="99"/>
      <c r="X9" s="99"/>
      <c r="Y9" s="100"/>
      <c r="Z9" s="102" t="str">
        <f>O5 &amp; " - " &amp; O$6</f>
        <v>小売業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1.事業所の従事者が人手で行っている保管・在庫管理、入出庫業務をラックシステム（移動ラック）に置き換える</v>
      </c>
      <c r="D11" s="38" t="str" cm="1">
        <f t="array" ref="D11">INDEX($K11:$BH11,($K$6-1)*5+2)&amp;""</f>
        <v>2.すでに別のラックシステム（移動ラック）で行っている保管・在庫管理、入出庫業務を今回申請するラックシステム（移動ラック）で行う</v>
      </c>
      <c r="E11" s="38" t="str" cm="1">
        <f t="array" ref="E11">INDEX($K11:$BH11,($K$6-1)*5+3)&amp;""</f>
        <v/>
      </c>
      <c r="F11" s="38" t="str" cm="1">
        <f t="array" ref="F11">INDEX($K11:$BH11,($K$6-1)*5+4)&amp;""</f>
        <v/>
      </c>
      <c r="G11" s="39" t="str" cm="1">
        <f t="array" ref="G11">INDEX($K11:$BH11,($K$6-1)*5+5)&amp;""</f>
        <v/>
      </c>
      <c r="K11" s="48" t="s">
        <v>51</v>
      </c>
      <c r="L11" s="48" t="s">
        <v>54</v>
      </c>
      <c r="M11" s="59"/>
      <c r="N11" s="59"/>
      <c r="O11" s="59"/>
      <c r="P11" s="48" t="s">
        <v>52</v>
      </c>
      <c r="Q11" s="48" t="s">
        <v>55</v>
      </c>
      <c r="R11" s="59"/>
      <c r="S11" s="59"/>
      <c r="T11" s="59"/>
      <c r="U11" s="60" t="str">
        <f>K11</f>
        <v>1.事業所の従事者が人手で行っている保管・在庫管理、入出庫業務をラックシステム（移動ラック）に置き換える</v>
      </c>
      <c r="V11" s="60" t="str">
        <f>L11</f>
        <v>2.すでに別のラックシステム（移動ラック）で行っている保管・在庫管理、入出庫業務を今回申請するラックシステム（移動ラック）で行う</v>
      </c>
      <c r="W11" s="59"/>
      <c r="X11" s="59"/>
      <c r="Y11" s="59"/>
      <c r="Z11" s="48" t="s">
        <v>53</v>
      </c>
      <c r="AA11" s="48" t="s">
        <v>56</v>
      </c>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倉庫業 - 1</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8ui6ZDVyDEYsYKuLbbaZYZHZYsGNJOy4OC523+UO0M/LQ4oHSps9gqBrat+nYqlBzhdqEf90ua6UPuxDtEkHyw==" saltValue="mxp2+Bw3ws+fKuwVdcR+b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