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18034711-ADE9-485E-81BB-8DA974F5696D}" xr6:coauthVersionLast="47" xr6:coauthVersionMax="47" xr10:uidLastSave="{00000000-0000-0000-0000-000000000000}"/>
  <workbookProtection workbookAlgorithmName="SHA-512" workbookHashValue="mK91jG4URXTjbb+NMOFVO8IY70bTRjPM4sv6kI2bnjDvSufxzsRBUL5cjrf8hmAC5oxvHaAvw0kyOZoK5MIc5w==" workbookSaltValue="PslPZua6apDPbHNjg+J4ww=="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11" i="36" l="1"/>
  <c r="AE11" i="36"/>
  <c r="AA11" i="36"/>
  <c r="Z11"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<sst xmlns="http://schemas.openxmlformats.org/spreadsheetml/2006/main" count="149" uniqueCount="57">
  <si>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</si>
  <si>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</si>
  <si>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</si>
  <si>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</si>
  <si>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</si>
  <si>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</si>
  <si>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</si>
  <si>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</si>
  <si>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</si>
  <si>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</si>
  <si>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</si>
  <si>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</si>
  <si>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</si>
  <si>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</si>
  <si>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</si>
  <si>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</si>
  <si>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</si>
  <si>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</si>
  <si>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</si>
  <si>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</si>
  <si>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</si>
  <si>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</si>
  <si>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</si>
  <si>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</si>
  <si>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</si>
  <si>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</si>
  <si>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</si>
  <si>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</si>
  <si>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</si>
  <si>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</si>
  <si>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</si>
  <si>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</si>
  <si>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</si>
  <si>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</si>
  <si>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</si>
  <si>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</si>
  <si>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</si>
  <si>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</si>
  <si>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</si>
  <si>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</si>
  <si>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</si>
  <si>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</si>
  <si>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</si>
  <si>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</si>
  <si>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</si>
  <si>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</si>
  <si>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再加熱キャビネット／カート</t>
    <rPh sb="0" eb="3">
      <t>サイカネツ</t>
    </rPh>
    <phoneticPr fontId="1"/>
  </si>
  <si>
    <t>宿泊業</t>
  </si>
  <si>
    <t>飲食サービス業</t>
  </si>
  <si>
    <t>製造業</t>
  </si>
  <si>
    <t>小売業</t>
  </si>
  <si>
    <t>介護業</t>
  </si>
  <si>
    <t>2.すでに別の再加熱キャビネット／カートが行っている調理業務を今回申請する再加熱キャビネット／カートで行う</t>
  </si>
  <si>
    <t>2.すでに別の再加熱キャビネット／カートが行っている調理、加工・生産業務を今回申請する再加熱キャビネット／カートで行う</t>
  </si>
  <si>
    <t>1.施設スタッフが人手で行っている調理業務（クックチル食品の再加熱作業）を再加熱キャビネット／カートに置き換える</t>
  </si>
  <si>
    <t>1.事業所の従事者が人手で行っている調理業務（クックチル食品の再加熱作業）を再加熱キャビネット／カートに置き換える</t>
  </si>
  <si>
    <t>1.事業所の従事者が人手で行っている調理、加工・生産業務（クックチル食品の再加熱作業）を再加熱キャビネット／カートに置き換える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</si>
</sst>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4" t="s">
        <v>17</v>
      </c>
      <c r="D2" s="74"/>
      <c r="E2" s="74"/>
      <c r="F2" s="74"/>
      <c r="G2" s="74"/>
      <c r="H2" s="74"/>
      <c r="I2" s="74"/>
      <c r="J2" s="74"/>
      <c r="K2" s="4"/>
      <c r="M2"/>
    </row>
    <row r="3" spans="2:16" ht="45" customHeight="1" x14ac:dyDescent="0.2">
      <c r="C3" s="75" t="s">
        <v>18</v>
      </c>
      <c r="D3" s="76"/>
      <c r="E3" s="76"/>
      <c r="F3" s="76"/>
      <c r="G3" s="76"/>
      <c r="H3" s="76"/>
      <c r="I3" s="76"/>
      <c r="J3" s="76"/>
      <c r="M3"/>
    </row>
    <row r="4" spans="2:16" ht="17.7" customHeight="1" x14ac:dyDescent="0.2">
      <c r="B4" t="s">
        <v>3</v>
      </c>
    </row>
    <row r="5" spans="2:16" ht="17.7" customHeight="1" x14ac:dyDescent="0.2">
      <c r="C5" s="87" t="s">
        <v>0</v>
      </c>
      <c r="D5" s="88"/>
      <c r="E5" s="89" t="s">
        <v>46</v>
      </c>
      <c r="F5" s="90"/>
      <c r="G5" s="90"/>
      <c r="H5" s="90"/>
      <c r="I5" s="90"/>
      <c r="J5" s="91"/>
    </row>
    <row r="6" spans="2:16" ht="17.7" customHeight="1" x14ac:dyDescent="0.2">
      <c r="C6" s="87" t="s">
        <v>1</v>
      </c>
      <c r="D6" s="88"/>
      <c r="E6" s="92" t="str">
        <f>業種データ!K5</f>
        <v>介護業</v>
      </c>
      <c r="F6" s="93"/>
      <c r="G6" s="93"/>
      <c r="H6" s="93"/>
      <c r="I6" s="93"/>
      <c r="J6" s="94"/>
    </row>
    <row r="7" spans="2:16" ht="17.7" customHeight="1" x14ac:dyDescent="0.2">
      <c r="M7" s="19" t="s">
        <v>15</v>
      </c>
    </row>
    <row r="8" spans="2:16" ht="17.7" customHeight="1" x14ac:dyDescent="0.2">
      <c r="B8" t="s">
        <v>4</v>
      </c>
      <c r="M8" s="19"/>
    </row>
    <row r="9" spans="2:16" ht="17.7" customHeight="1" x14ac:dyDescent="0.2">
      <c r="C9" s="77" t="s">
        <v>5</v>
      </c>
      <c r="D9" s="78"/>
      <c r="E9" s="79"/>
      <c r="F9" s="80"/>
      <c r="G9" s="80"/>
      <c r="H9" s="80"/>
      <c r="I9" s="80"/>
      <c r="J9" s="81"/>
      <c r="M9" s="19" t="s">
        <v>16</v>
      </c>
    </row>
    <row r="10" spans="2:16" ht="17.7" customHeight="1" x14ac:dyDescent="0.2">
      <c r="M10" s="19"/>
    </row>
    <row r="11" spans="2:16" ht="17.7" customHeight="1" x14ac:dyDescent="0.2">
      <c r="B11" t="s">
        <v>6</v>
      </c>
      <c r="M11" s="19"/>
    </row>
    <row r="12" spans="2:16" ht="17.7" customHeight="1" x14ac:dyDescent="0.2">
      <c r="C12" s="77" t="s">
        <v>7</v>
      </c>
      <c r="D12" s="78"/>
      <c r="E12" s="79"/>
      <c r="F12" s="80"/>
      <c r="G12" s="80"/>
      <c r="H12" s="80"/>
      <c r="I12" s="80"/>
      <c r="J12" s="81"/>
      <c r="M12" s="19" t="s">
        <v>16</v>
      </c>
    </row>
    <row r="13" spans="2:16" ht="17.7" customHeight="1" x14ac:dyDescent="0.2">
      <c r="M13" s="19"/>
    </row>
    <row r="14" spans="2:16" ht="17.7" customHeight="1" x14ac:dyDescent="0.2">
      <c r="B14" t="s">
        <v>8</v>
      </c>
      <c r="M14" s="19"/>
    </row>
    <row r="15" spans="2:16" ht="53.4" customHeight="1" x14ac:dyDescent="0.2">
      <c r="C15" s="82" t="s">
        <v>12</v>
      </c>
      <c r="D15" s="83"/>
      <c r="E15" s="84"/>
      <c r="F15" s="85"/>
      <c r="G15" s="85"/>
      <c r="H15" s="85"/>
      <c r="I15" s="85"/>
      <c r="J15" s="86"/>
      <c r="M15" s="5" t="s">
        <v>20</v>
      </c>
    </row>
    <row r="16" spans="2:16" ht="17.7" customHeight="1" x14ac:dyDescent="0.2">
      <c r="D16" s="6"/>
      <c r="M16" s="19"/>
    </row>
    <row r="17" spans="2:14" ht="17.7" hidden="1" customHeight="1" x14ac:dyDescent="0.2">
      <c r="B17" t="s">
        <v>34</v>
      </c>
      <c r="D17" s="6"/>
      <c r="M17" s="19"/>
    </row>
    <row r="18" spans="2:14" ht="27.6" hidden="1" customHeight="1" x14ac:dyDescent="0.2">
      <c r="C18" s="62" t="s">
        <v>45</v>
      </c>
      <c r="D18" s="62"/>
      <c r="E18" s="62"/>
      <c r="F18" s="62"/>
      <c r="G18" s="62"/>
      <c r="H18" s="62"/>
      <c r="I18" s="62"/>
      <c r="J18" s="62"/>
      <c r="M18" s="19"/>
    </row>
    <row r="19" spans="2:14" ht="21.45" hidden="1" customHeight="1" x14ac:dyDescent="0.2">
      <c r="B19" s="7"/>
      <c r="C19" s="53"/>
      <c r="D19" s="61" t="str">
        <f>業種データ!C17</f>
        <v/>
      </c>
      <c r="E19" s="61"/>
      <c r="F19" s="61"/>
      <c r="G19" s="61"/>
      <c r="H19" s="61"/>
      <c r="I19" s="61"/>
      <c r="J19" s="61"/>
      <c r="K19" s="52"/>
      <c r="M19" s="2" t="b">
        <v>0</v>
      </c>
      <c r="N19" s="54" t="b">
        <f>IF(AND(D19&lt;&gt;"",M19=TRUE),TRUE,FALSE)</f>
        <v>0</v>
      </c>
    </row>
    <row r="20" spans="2:14" ht="21.45" hidden="1" customHeight="1" x14ac:dyDescent="0.2">
      <c r="B20" s="7"/>
      <c r="C20" s="53"/>
      <c r="D20" s="61" t="str">
        <f>業種データ!C18</f>
        <v/>
      </c>
      <c r="E20" s="61"/>
      <c r="F20" s="61"/>
      <c r="G20" s="61"/>
      <c r="H20" s="61"/>
      <c r="I20" s="61"/>
      <c r="J20" s="61"/>
      <c r="K20" s="52"/>
      <c r="M20" s="2" t="b">
        <v>0</v>
      </c>
      <c r="N20" s="54" t="b">
        <f t="shared" ref="N20:N21" si="0">IF(AND(D20&lt;&gt;"",M20=TRUE),TRUE,FALSE)</f>
        <v>0</v>
      </c>
    </row>
    <row r="21" spans="2:14" ht="21.45" hidden="1" customHeight="1" x14ac:dyDescent="0.2">
      <c r="B21" s="7"/>
      <c r="C21" s="53"/>
      <c r="D21" s="61" t="str">
        <f>業種データ!C19</f>
        <v/>
      </c>
      <c r="E21" s="61"/>
      <c r="F21" s="61"/>
      <c r="G21" s="61"/>
      <c r="H21" s="61"/>
      <c r="I21" s="61"/>
      <c r="J21" s="61"/>
      <c r="K21" s="52"/>
      <c r="M21" s="2" t="b">
        <v>0</v>
      </c>
      <c r="N21" s="54" t="b">
        <f t="shared" si="0"/>
        <v>0</v>
      </c>
    </row>
    <row r="22" spans="2:14" ht="21.45" hidden="1" customHeight="1" x14ac:dyDescent="0.2">
      <c r="B22" s="7"/>
      <c r="C22" s="53"/>
      <c r="D22" s="63" t="str">
        <f>業種データ!C20</f>
        <v/>
      </c>
      <c r="E22" s="63"/>
      <c r="F22" s="64"/>
      <c r="G22" s="9"/>
      <c r="H22" s="52"/>
      <c r="I22" s="52"/>
      <c r="J22" s="52"/>
      <c r="K22" s="52"/>
    </row>
    <row r="23" spans="2:14" ht="21.45" hidden="1" customHeight="1" x14ac:dyDescent="0.2">
      <c r="B23" s="7"/>
      <c r="C23" s="53"/>
      <c r="D23" s="59" t="str">
        <f>業種データ!C21</f>
        <v/>
      </c>
      <c r="E23" s="59"/>
      <c r="F23" s="60"/>
      <c r="G23" s="9"/>
      <c r="H23" s="52"/>
      <c r="I23" s="52"/>
      <c r="J23" s="52"/>
      <c r="K23" s="52"/>
    </row>
    <row r="24" spans="2:14" ht="21.45" hidden="1" customHeight="1" x14ac:dyDescent="0.2">
      <c r="B24" s="7"/>
      <c r="C24" s="53"/>
      <c r="D24" s="59" t="str">
        <f>業種データ!C22</f>
        <v/>
      </c>
      <c r="E24" s="59"/>
      <c r="F24" s="60"/>
      <c r="G24" s="9"/>
      <c r="H24" s="52"/>
      <c r="I24" s="52"/>
      <c r="J24" s="52"/>
      <c r="K24" s="52"/>
    </row>
    <row r="25" spans="2:14" ht="21.45" hidden="1" customHeight="1" x14ac:dyDescent="0.2">
      <c r="B25" s="7"/>
      <c r="C25" s="53"/>
      <c r="D25" s="59" t="str">
        <f>業種データ!C23</f>
        <v/>
      </c>
      <c r="E25" s="59"/>
      <c r="F25" s="60"/>
      <c r="G25" s="9"/>
      <c r="H25" s="52"/>
      <c r="I25" s="52"/>
      <c r="J25" s="52"/>
      <c r="K25" s="52"/>
    </row>
    <row r="26" spans="2:14" ht="21.45" hidden="1" customHeight="1" x14ac:dyDescent="0.2">
      <c r="B26" s="7"/>
      <c r="C26" s="53"/>
      <c r="D26" s="59" t="str">
        <f>業種データ!C24</f>
        <v/>
      </c>
      <c r="E26" s="59"/>
      <c r="F26" s="60"/>
      <c r="G26" s="9"/>
      <c r="H26" s="52"/>
      <c r="I26" s="52"/>
      <c r="J26" s="52"/>
      <c r="K26" s="52"/>
    </row>
    <row r="27" spans="2:14" ht="21.45" hidden="1" customHeight="1" x14ac:dyDescent="0.2">
      <c r="B27" s="7"/>
      <c r="C27" s="53"/>
      <c r="D27" s="59" t="str">
        <f>業種データ!C25</f>
        <v/>
      </c>
      <c r="E27" s="59"/>
      <c r="F27" s="60"/>
      <c r="G27" s="9"/>
      <c r="H27" s="52"/>
      <c r="I27" s="52"/>
      <c r="J27" s="52"/>
      <c r="K27" s="52"/>
    </row>
    <row r="28" spans="2:14" ht="21.45" hidden="1" customHeight="1" x14ac:dyDescent="0.2">
      <c r="B28" s="7"/>
      <c r="C28" s="53"/>
      <c r="D28" s="59" t="str">
        <f>業種データ!C26</f>
        <v/>
      </c>
      <c r="E28" s="59"/>
      <c r="F28" s="60"/>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3" t="s">
        <v>35</v>
      </c>
      <c r="D30" s="73"/>
      <c r="E30" s="73"/>
      <c r="F30" s="73"/>
      <c r="G30" s="73"/>
      <c r="H30" s="73"/>
      <c r="I30" s="73"/>
      <c r="J30" s="73"/>
    </row>
    <row r="31" spans="2:14" ht="17.399999999999999" hidden="1" customHeight="1" x14ac:dyDescent="0.2">
      <c r="B31" s="7"/>
      <c r="C31" s="73" t="s">
        <v>38</v>
      </c>
      <c r="D31" s="73"/>
      <c r="E31" s="73"/>
      <c r="F31" s="73"/>
      <c r="G31" s="73"/>
      <c r="H31" s="73"/>
      <c r="I31" s="73"/>
      <c r="J31" s="73"/>
    </row>
    <row r="32" spans="2:14" ht="17.399999999999999" hidden="1" customHeight="1" x14ac:dyDescent="0.2">
      <c r="B32" s="7"/>
      <c r="C32" s="73" t="s">
        <v>39</v>
      </c>
      <c r="D32" s="73"/>
      <c r="E32" s="73"/>
      <c r="F32" s="73"/>
      <c r="G32" s="73"/>
      <c r="H32" s="73"/>
      <c r="I32" s="73"/>
      <c r="J32" s="73"/>
    </row>
    <row r="33" spans="2:14" ht="17.7" hidden="1" customHeight="1" x14ac:dyDescent="0.2">
      <c r="B33" s="7"/>
      <c r="C33" s="73" t="s">
        <v>36</v>
      </c>
      <c r="D33" s="73"/>
      <c r="E33" s="73"/>
      <c r="F33" s="73"/>
      <c r="G33" s="73"/>
      <c r="H33" s="73"/>
      <c r="I33" s="73"/>
      <c r="J33" s="73"/>
    </row>
    <row r="34" spans="2:14" ht="17.7" hidden="1" customHeight="1" x14ac:dyDescent="0.2">
      <c r="B34" s="7"/>
      <c r="C34" s="73" t="s">
        <v>37</v>
      </c>
      <c r="D34" s="73"/>
      <c r="E34" s="73"/>
      <c r="F34" s="73"/>
      <c r="G34" s="73"/>
      <c r="H34" s="73"/>
      <c r="I34" s="73"/>
      <c r="J34" s="73"/>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70" t="s">
        <v>11</v>
      </c>
      <c r="E37" s="71"/>
      <c r="F37" s="71"/>
      <c r="G37" s="71"/>
      <c r="H37" s="71"/>
      <c r="I37" s="71"/>
      <c r="J37" s="72"/>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5" t="s">
        <v>10</v>
      </c>
      <c r="D40" s="66"/>
      <c r="E40" s="67" t="str">
        <f>E45</f>
        <v>判定中（すべての項目に入力してください。）</v>
      </c>
      <c r="F40" s="68"/>
      <c r="G40" s="68"/>
      <c r="H40" s="68"/>
      <c r="I40" s="69"/>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wxR9hfezSC6wzR0LQn34wSDrk/lBXq5TqJqJzumqFARRdtS3Iy9yIW8a0GnahYCmu7QbMAtdRBxCtSTEo1I4qA==" saltValue="GdqeF1mZ6tTOMR7bZ6aE9Q=="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101" t="s">
        <v>22</v>
      </c>
      <c r="B5" s="101"/>
      <c r="K5" s="41" t="s">
        <v>51</v>
      </c>
      <c r="L5" s="30" t="s">
        <v>47</v>
      </c>
      <c r="M5" s="31" t="s">
        <v>48</v>
      </c>
      <c r="N5" s="31" t="s">
        <v>49</v>
      </c>
      <c r="O5" s="31" t="s">
        <v>50</v>
      </c>
      <c r="P5" s="31" t="s">
        <v>51</v>
      </c>
      <c r="Q5" s="31"/>
      <c r="R5" s="31"/>
      <c r="S5" s="31"/>
      <c r="T5" s="31"/>
      <c r="U5" s="31"/>
      <c r="V5" s="31"/>
      <c r="W5" s="31"/>
      <c r="X5" s="31"/>
      <c r="Y5" s="31"/>
      <c r="Z5" s="31"/>
      <c r="AA5" s="29"/>
      <c r="AB5" s="29"/>
      <c r="AC5" s="29"/>
      <c r="AD5" s="29"/>
      <c r="AE5" s="29"/>
    </row>
    <row r="6" spans="1:85" ht="17.7" customHeight="1" thickBot="1" x14ac:dyDescent="0.25">
      <c r="K6" s="38">
        <f>HLOOKUP(K5,L5:AE6,2,FALSE)</f>
        <v>5</v>
      </c>
      <c r="L6" s="42">
        <f>IF(L5&lt;&gt;"",COLUMN()-11,"")</f>
        <v>1</v>
      </c>
      <c r="M6" s="43">
        <f t="shared" ref="M6:Z6" si="0">IF(M5&lt;&gt;"",COLUMN()-11,"")</f>
        <v>2</v>
      </c>
      <c r="N6" s="43">
        <f t="shared" si="0"/>
        <v>3</v>
      </c>
      <c r="O6" s="43">
        <f t="shared" si="0"/>
        <v>4</v>
      </c>
      <c r="P6" s="43">
        <f t="shared" si="0"/>
        <v>5</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3" t="s">
        <v>23</v>
      </c>
      <c r="B9" s="104"/>
      <c r="C9" s="98" t="str">
        <f>K$5 &amp; " - " &amp; K$6</f>
        <v>介護業 - 5</v>
      </c>
      <c r="D9" s="99"/>
      <c r="E9" s="99"/>
      <c r="F9" s="99"/>
      <c r="G9" s="100"/>
      <c r="K9" s="95" t="str">
        <f>L5 &amp; " - " &amp; L$6</f>
        <v>宿泊業 - 1</v>
      </c>
      <c r="L9" s="96"/>
      <c r="M9" s="96"/>
      <c r="N9" s="96"/>
      <c r="O9" s="97"/>
      <c r="P9" s="98" t="str">
        <f>M5 &amp; " - " &amp; M$6</f>
        <v>飲食サービス業 - 2</v>
      </c>
      <c r="Q9" s="99"/>
      <c r="R9" s="99"/>
      <c r="S9" s="99"/>
      <c r="T9" s="100"/>
      <c r="U9" s="95" t="str">
        <f>N5 &amp; " - " &amp; N$6</f>
        <v>製造業 - 3</v>
      </c>
      <c r="V9" s="96"/>
      <c r="W9" s="96"/>
      <c r="X9" s="96"/>
      <c r="Y9" s="97"/>
      <c r="Z9" s="98" t="str">
        <f>O5 &amp; " - " &amp; O$6</f>
        <v>小売業 - 4</v>
      </c>
      <c r="AA9" s="99"/>
      <c r="AB9" s="99"/>
      <c r="AC9" s="99"/>
      <c r="AD9" s="100"/>
      <c r="AE9" s="95" t="str">
        <f>P5 &amp; " - " &amp; P$6</f>
        <v>介護業 - 5</v>
      </c>
      <c r="AF9" s="96"/>
      <c r="AG9" s="96"/>
      <c r="AH9" s="96"/>
      <c r="AI9" s="97"/>
      <c r="AJ9" s="98" t="str">
        <f>Q5 &amp; " - " &amp; Q$6</f>
        <v xml:space="preserve"> - </v>
      </c>
      <c r="AK9" s="99"/>
      <c r="AL9" s="99"/>
      <c r="AM9" s="99"/>
      <c r="AN9" s="100"/>
      <c r="AO9" s="95" t="str">
        <f>R5 &amp; " - " &amp; R$6</f>
        <v xml:space="preserve"> - </v>
      </c>
      <c r="AP9" s="96"/>
      <c r="AQ9" s="96"/>
      <c r="AR9" s="96"/>
      <c r="AS9" s="97"/>
      <c r="AT9" s="98" t="str">
        <f>S5 &amp; " - " &amp; S$6</f>
        <v xml:space="preserve"> - </v>
      </c>
      <c r="AU9" s="99"/>
      <c r="AV9" s="99"/>
      <c r="AW9" s="99"/>
      <c r="AX9" s="100"/>
      <c r="AY9" s="95" t="str">
        <f>T5 &amp; " - " &amp; T$6</f>
        <v xml:space="preserve"> - </v>
      </c>
      <c r="AZ9" s="96"/>
      <c r="BA9" s="96"/>
      <c r="BB9" s="96"/>
      <c r="BC9" s="97"/>
      <c r="BD9" s="98" t="str">
        <f>U5 &amp; " - " &amp; U$6</f>
        <v xml:space="preserve"> - </v>
      </c>
      <c r="BE9" s="99"/>
      <c r="BF9" s="99"/>
      <c r="BG9" s="99"/>
      <c r="BH9" s="100"/>
      <c r="BI9" s="95" t="str">
        <f>V5 &amp; " - " &amp; V$6</f>
        <v xml:space="preserve"> - </v>
      </c>
      <c r="BJ9" s="96"/>
      <c r="BK9" s="96"/>
      <c r="BL9" s="96"/>
      <c r="BM9" s="97"/>
      <c r="BN9" s="98" t="str">
        <f>W5 &amp; " - " &amp; W$6</f>
        <v xml:space="preserve"> - </v>
      </c>
      <c r="BO9" s="99"/>
      <c r="BP9" s="99"/>
      <c r="BQ9" s="99"/>
      <c r="BR9" s="100"/>
      <c r="BS9" s="95" t="str">
        <f>X5 &amp; " - " &amp; X$6</f>
        <v xml:space="preserve"> - </v>
      </c>
      <c r="BT9" s="96"/>
      <c r="BU9" s="96"/>
      <c r="BV9" s="96"/>
      <c r="BW9" s="97"/>
      <c r="BX9" s="98" t="str">
        <f>Y5 &amp; " - " &amp; Y$6</f>
        <v xml:space="preserve"> - </v>
      </c>
      <c r="BY9" s="99"/>
      <c r="BZ9" s="99"/>
      <c r="CA9" s="99"/>
      <c r="CB9" s="100"/>
      <c r="CC9" s="95" t="str">
        <f>Z5 &amp; " - " &amp; Z$6</f>
        <v xml:space="preserve"> - </v>
      </c>
      <c r="CD9" s="96"/>
      <c r="CE9" s="96"/>
      <c r="CF9" s="96"/>
      <c r="CG9" s="97"/>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1.施設スタッフが人手で行っている調理業務（クックチル食品の再加熱作業）を再加熱キャビネット／カートに置き換える</v>
      </c>
      <c r="D11" s="38" t="str" cm="1">
        <f t="array" ref="D11">INDEX($K11:$CG11,($K$6-1)*5+2)&amp;""</f>
        <v>2.すでに別の再加熱キャビネット／カートが行っている調理業務を今回申請する再加熱キャビネット／カートで行う</v>
      </c>
      <c r="E11" s="38" t="str" cm="1">
        <f t="array" ref="E11">INDEX($K11:$CG11,($K$6-1)*5+3)&amp;""</f>
        <v/>
      </c>
      <c r="F11" s="38" t="str" cm="1">
        <f t="array" ref="F11">INDEX($K11:$CG11,($K$6-1)*5+4)&amp;""</f>
        <v/>
      </c>
      <c r="G11" s="39" t="str" cm="1">
        <f t="array" ref="G11">INDEX($K11:$CG11,($K$6-1)*5+5)&amp;""</f>
        <v/>
      </c>
      <c r="K11" s="48" t="s">
        <v>54</v>
      </c>
      <c r="L11" s="48" t="s">
        <v>52</v>
      </c>
      <c r="M11" s="49"/>
      <c r="N11" s="49"/>
      <c r="O11" s="49"/>
      <c r="P11" s="48" t="s">
        <v>55</v>
      </c>
      <c r="Q11" s="48" t="s">
        <v>52</v>
      </c>
      <c r="R11" s="49"/>
      <c r="S11" s="49"/>
      <c r="T11" s="49"/>
      <c r="U11" s="48" t="s">
        <v>56</v>
      </c>
      <c r="V11" s="48" t="s">
        <v>53</v>
      </c>
      <c r="W11" s="49"/>
      <c r="X11" s="49"/>
      <c r="Y11" s="49"/>
      <c r="Z11" s="58" t="str">
        <f>P11</f>
        <v>1.事業所の従事者が人手で行っている調理業務（クックチル食品の再加熱作業）を再加熱キャビネット／カートに置き換える</v>
      </c>
      <c r="AA11" s="58" t="str">
        <f>Q11</f>
        <v>2.すでに別の再加熱キャビネット／カートが行っている調理業務を今回申請する再加熱キャビネット／カートで行う</v>
      </c>
      <c r="AB11" s="49"/>
      <c r="AC11" s="49"/>
      <c r="AD11" s="49"/>
      <c r="AE11" s="58" t="str">
        <f>K11</f>
        <v>1.施設スタッフが人手で行っている調理業務（クックチル食品の再加熱作業）を再加熱キャビネット／カートに置き換える</v>
      </c>
      <c r="AF11" s="58" t="str">
        <f>L11</f>
        <v>2.すでに別の再加熱キャビネット／カートが行っている調理業務を今回申請する再加熱キャビネット／カートで行う</v>
      </c>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3" t="s">
        <v>32</v>
      </c>
      <c r="B15" s="104"/>
      <c r="C15" s="34" t="str">
        <f>K$5 &amp; " - " &amp; K$6</f>
        <v>介護業 - 5</v>
      </c>
      <c r="D15" s="50"/>
      <c r="E15" s="50"/>
      <c r="F15" s="50"/>
      <c r="G15" s="26"/>
      <c r="H15" s="26"/>
      <c r="I15" s="26"/>
      <c r="J15" s="27"/>
      <c r="K15" s="32" t="str">
        <f t="shared" ref="K15:Y15" si="1">L5 &amp; " - " &amp; L$6</f>
        <v>宿泊業 - 1</v>
      </c>
      <c r="L15" s="34" t="str">
        <f t="shared" si="1"/>
        <v>飲食サービス業 - 2</v>
      </c>
      <c r="M15" s="55" t="str">
        <f t="shared" si="1"/>
        <v>製造業 - 3</v>
      </c>
      <c r="N15" s="34" t="str">
        <f t="shared" si="1"/>
        <v>小売業 - 4</v>
      </c>
      <c r="O15" s="33" t="str">
        <f t="shared" si="1"/>
        <v>介護業 - 5</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102"/>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102"/>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102"/>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102"/>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102"/>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102"/>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102"/>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102"/>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102"/>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102"/>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Hf9CClxQoY82c3UxW6X9JJKGqZSU805AWq8Qik3H9jnR/1oKfjF+F81mtK/WTZKfsoHOcoubF+PO+xd2T9tQYA==" saltValue="DQbmAepF3S9TH8eAPKVNlw==" spinCount="100000" sheet="1" scenarios="1"/>
  <mergeCells count="20">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 ref="BI9:BM9"/>
    <mergeCell ref="BN9:BR9"/>
    <mergeCell ref="BS9:BW9"/>
    <mergeCell ref="BX9:CB9"/>
    <mergeCell ref="CC9:CG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3306E8-0A06-4B7A-B7BF-DC5FC6F68A33}">
  <ds:schemaRefs>
    <ds:schemaRef ds:uri="5096ed87-1394-41ba-9857-c6b625d49cb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307f33d5-412e-42f7-880e-964369499a37"/>
    <ds:schemaRef ds:uri="http://www.w3.org/XML/1998/namespace"/>
    <ds:schemaRef ds:uri="http://purl.org/dc/dcmitype/"/>
  </ds:schemaRefs>
</ds:datastoreItem>
</file>

<file path=customXml/itemProps2.xml><?xml version="1.0" encoding="utf-8"?>
<ds:datastoreItem xmlns:ds="http://schemas.openxmlformats.org/officeDocument/2006/customXml" ds:itemID="{F5DB36F6-9C90-4543-AE11-91E64B0CFC92}"/>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2026-04-06T11:25:07Z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