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filterPrivacy="1" codeName="ThisWorkbook"/>
  <xr:revisionPtr revIDLastSave="0" documentId="13_ncr:1_{02E38C4A-BE09-46A0-89F9-4B00D7700727}" xr6:coauthVersionLast="47" xr6:coauthVersionMax="47" xr10:uidLastSave="{00000000-0000-0000-0000-000000000000}"/>
  <workbookProtection workbookAlgorithmName="SHA-512" workbookHashValue="HEc7cRx3d83mfgiB5c5jJ4K/1/D7Uupcvwz5B1vMyvmip8bXoFeu9RFcUj2h+gWglccKb4hbWt1je9644SJsZA==" workbookSaltValue="fvOCSf/axsm8Xscl0NCB6A==" workbookSpinCount="100000" lockStructure="1"/>
  <bookViews>
    <workbookView xWindow="408" yWindow="540" windowWidth="25548" windowHeight="22248"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11" i="36" l="1"/>
  <c r="AE11" i="36"/>
  <c r="M40" i="33"/>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8" i="36" l="1" a="1"/>
  <c r="C18" i="36" s="1"/>
  <c r="D20" i="33" s="1"/>
  <c r="N20" i="33" s="1"/>
  <c r="C24" i="36" a="1"/>
  <c r="C24" i="36" s="1"/>
  <c r="D26" i="33" s="1"/>
  <c r="C19" i="36" a="1"/>
  <c r="C19" i="36" s="1"/>
  <c r="D21" i="33" s="1"/>
  <c r="N21" i="33" s="1"/>
  <c r="C25" i="36" a="1"/>
  <c r="C25" i="36" s="1"/>
  <c r="D27" i="33" s="1"/>
  <c r="C26" i="36" a="1"/>
  <c r="C26" i="36" s="1"/>
  <c r="D28" i="33" s="1"/>
  <c r="C20" i="36" a="1"/>
  <c r="C20" i="36" s="1"/>
  <c r="D22" i="33" s="1"/>
  <c r="C17" i="36" a="1"/>
  <c r="C17" i="36" s="1"/>
  <c r="D19" i="33" s="1"/>
  <c r="N19" i="33" s="1"/>
  <c r="C21" i="36" a="1"/>
  <c r="C21" i="36" s="1"/>
  <c r="D23" i="33" s="1"/>
  <c r="C22" i="36" a="1"/>
  <c r="C22" i="36" s="1"/>
  <c r="D24" i="33" s="1"/>
  <c r="C23" i="36" a="1"/>
  <c r="C23" i="36" s="1"/>
  <c r="D25" i="33" s="1"/>
  <c r="G11" i="36" a="1"/>
  <c r="G11" i="36" s="1"/>
  <c r="F11" i="36" a="1"/>
  <c r="F11" i="36" s="1"/>
  <c r="E11" i="36" a="1"/>
  <c r="E11" i="36" s="1"/>
  <c r="D11" i="36" a="1"/>
  <c r="D11" i="36" s="1"/>
  <c r="C11" i="36" a="1"/>
  <c r="C11" i="36"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<sst xmlns="http://schemas.openxmlformats.org/spreadsheetml/2006/main" count="136" uniqueCount="61">
  <si>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</si>
  <si>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</si>
  <si>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</si>
  <si>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</si>
  <si>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</si>
  <si>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</si>
  <si>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</si>
  <si>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</si>
  <si>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</si>
  <si>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</si>
  <si>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</si>
  <si>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</si>
  <si>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</si>
  <si>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</si>
  <si>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</si>
  <si>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</si>
  <si>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</si>
  <si>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</si>
  <si>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</si>
  <si>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</si>
  <si>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</si>
  <si>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</si>
  <si>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</si>
  <si>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</si>
  <si>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</si>
  <si>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</si>
  <si>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</si>
  <si>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</si>
  <si>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</si>
  <si>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</si>
  <si>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</si>
  <si>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</si>
  <si>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</si>
  <si>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</si>
  <si>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</si>
  <si>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</si>
  <si>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</si>
  <si>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</si>
  <si>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</si>
  <si>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</si>
  <si>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</si>
  <si>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</si>
  <si>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</si>
  <si>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</si>
  <si>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自動精算機</t>
    <phoneticPr fontId="1"/>
  </si>
  <si>
    <t>製品を導入することで、新たに追加される機能・性能はどれか。（複数選択可）</t>
    <phoneticPr fontId="1"/>
  </si>
  <si>
    <t>専門・技術サービス業</t>
  </si>
  <si>
    <t>小売業</t>
  </si>
  <si>
    <t>飲食サービス業</t>
  </si>
  <si>
    <t>娯楽業</t>
  </si>
  <si>
    <t>生活関連サービス業</t>
  </si>
  <si>
    <t>1.店舗スタッフが行っている請求・支払業務を自動精算機に置き換える</t>
  </si>
  <si>
    <t>2.すでに別の自動精算機が行っている請求・支払業務を今回申請する自動精算機で行う</t>
  </si>
  <si>
    <t>1.店舗スタッフが行っている注文受付、請求・支払、顧客対応業務を自動精算機に置き換える</t>
  </si>
  <si>
    <t>2.すでに別の自動精算機が行っている注文受付、請求・支払、顧客対応業務を今回申請する自動精算機で行う</t>
  </si>
  <si>
    <t>1.施設スタッフが行っている注文受付、請求・支払、顧客対応業務を自動精算機に置き換える</t>
  </si>
  <si>
    <t>1.事業所の従事者が行っている注文受付、請求・支払、顧客対応業務を自動精算機に置き換える</t>
  </si>
  <si>
    <t>多言語対応機能</t>
  </si>
  <si>
    <t>精算情報外部連携機能</t>
  </si>
  <si>
    <t>キャッシュレス決済機能</t>
  </si>
  <si>
    <t>r04.01</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</si>
</sst>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6">
    <xf numFmtId="0" fontId="0" fillId="0" borderId="0" xfId="0">
      <alignmen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0" xfId="0" quotePrefix="1" applyFont="1" applyProtection="1">
      <alignment vertical="center"/>
      <protection locked="0"/>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0" fillId="0" borderId="0" xfId="0" applyAlignment="1">
      <alignment horizontal="left" vertical="center"/>
    </xf>
    <xf numFmtId="0" fontId="18" fillId="9" borderId="32" xfId="0" applyFont="1" applyFill="1" applyBorder="1" applyAlignment="1" applyProtection="1">
      <alignment vertical="center" wrapText="1"/>
      <protection locked="0"/>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4" borderId="0" xfId="0" applyFont="1" applyFill="1" applyAlignment="1">
      <alignment horizontal="left" vertical="center"/>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ctrlProps/ctrlProp2.xml><?xml version="1.0" encoding="utf-8"?>
<formControlPr xmlns="http://schemas.microsoft.com/office/spreadsheetml/2009/9/main" objectType="CheckBox" fmlaLink="$M$19" lockText="1" noThreeD="1"/>
</file>

<file path=xl/ctrlProps/ctrlProp3.xml><?xml version="1.0" encoding="utf-8"?>
<formControlPr xmlns="http://schemas.microsoft.com/office/spreadsheetml/2009/9/main" objectType="CheckBox" fmlaLink="$M$20" lockText="1" noThreeD="1"/>
</file>

<file path=xl/ctrlProps/ctrlProp4.xml><?xml version="1.0" encoding="utf-8"?>
<formControlPr xmlns="http://schemas.microsoft.com/office/spreadsheetml/2009/9/main" objectType="CheckBox" fmlaLink="$M$21"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213360</xdr:colOff>
          <xdr:row>18</xdr:row>
          <xdr:rowOff>7620</xdr:rowOff>
        </xdr:from>
        <xdr:to>
          <xdr:col>2</xdr:col>
          <xdr:colOff>480060</xdr:colOff>
          <xdr:row>18</xdr:row>
          <xdr:rowOff>259080</xdr:rowOff>
        </xdr:to>
        <xdr:sp macro="" textlink="">
          <xdr:nvSpPr>
            <xdr:cNvPr id="37891" name="Check Box 3" hidden="1">
              <a:extLst>
                <a:ext uri="{63B3BB69-23CF-44E3-9099-C40C66FF867C}">
                  <a14:compatExt spid="_x0000_s37891"/>
                </a:ext>
                <a:ext uri="{FF2B5EF4-FFF2-40B4-BE49-F238E27FC236}">
                  <a16:creationId xmlns:a16="http://schemas.microsoft.com/office/drawing/2014/main" id="{00000000-0008-0000-0000-000003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16</xdr:col>
      <xdr:colOff>7620</xdr:colOff>
      <xdr:row>18</xdr:row>
      <xdr:rowOff>7620</xdr:rowOff>
    </xdr:from>
    <xdr:to>
      <xdr:col>22</xdr:col>
      <xdr:colOff>102869</xdr:colOff>
      <xdr:row>33</xdr:row>
      <xdr:rowOff>152400</xdr:rowOff>
    </xdr:to>
    <xdr:sp macro="" textlink="">
      <xdr:nvSpPr>
        <xdr:cNvPr id="2" name="正方形/長方形 1">
          <a:extLst>
            <a:ext uri="{FF2B5EF4-FFF2-40B4-BE49-F238E27FC236}">
              <a16:creationId xmlns:a16="http://schemas.microsoft.com/office/drawing/2014/main" id="{03676CD2-E071-4CF4-A9D0-F407433A782C}"/>
            </a:ext>
          </a:extLst>
        </xdr:cNvPr>
        <xdr:cNvSpPr/>
      </xdr:nvSpPr>
      <xdr:spPr>
        <a:xfrm>
          <a:off x="9631680" y="4945380"/>
          <a:ext cx="3752849" cy="2049780"/>
        </a:xfrm>
        <a:prstGeom prst="rect">
          <a:avLst/>
        </a:prstGeom>
        <a:solidFill>
          <a:schemeClr val="bg1">
            <a:lumMod val="9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000" b="1">
              <a:solidFill>
                <a:sysClr val="windowText" lastClr="000000"/>
              </a:solidFill>
              <a:effectLst/>
              <a:latin typeface="+mn-ea"/>
              <a:ea typeface="+mn-ea"/>
              <a:cs typeface="+mn-cs"/>
            </a:rPr>
            <a:t>多言語対応機能 ：</a:t>
          </a:r>
          <a:r>
            <a:rPr lang="ja-JP" altLang="en-US" sz="1000">
              <a:solidFill>
                <a:sysClr val="windowText" lastClr="000000"/>
              </a:solidFill>
              <a:effectLst/>
              <a:latin typeface="+mn-ea"/>
              <a:ea typeface="+mn-ea"/>
              <a:cs typeface="+mn-cs"/>
            </a:rPr>
            <a:t>画面切り替えにより英語、中国語、韓国語等といった外国語の表記にて接客、メニュー説明、操作説明を可能とする機能。</a:t>
          </a:r>
          <a:endParaRPr lang="en-US" altLang="ja-JP" sz="1000">
            <a:solidFill>
              <a:sysClr val="windowText" lastClr="000000"/>
            </a:solidFill>
            <a:effectLst/>
            <a:latin typeface="+mn-ea"/>
            <a:ea typeface="+mn-ea"/>
            <a:cs typeface="+mn-cs"/>
          </a:endParaRPr>
        </a:p>
        <a:p>
          <a:pPr algn="l"/>
          <a:endParaRPr kumimoji="1" lang="en-US" altLang="ja-JP" sz="500">
            <a:solidFill>
              <a:sysClr val="windowText" lastClr="000000"/>
            </a:solidFill>
            <a:effectLst/>
            <a:latin typeface="+mn-ea"/>
            <a:ea typeface="+mn-ea"/>
            <a:cs typeface="+mn-cs"/>
          </a:endParaRPr>
        </a:p>
        <a:p>
          <a:pPr algn="l"/>
          <a:r>
            <a:rPr lang="ja-JP" altLang="en-US" sz="1000" b="1">
              <a:solidFill>
                <a:sysClr val="windowText" lastClr="000000"/>
              </a:solidFill>
              <a:effectLst/>
              <a:latin typeface="+mn-ea"/>
              <a:ea typeface="+mn-ea"/>
              <a:cs typeface="+mn-cs"/>
            </a:rPr>
            <a:t>精算情報外部連携機能 ：</a:t>
          </a:r>
          <a:r>
            <a:rPr lang="ja-JP" altLang="en-US" sz="1000">
              <a:solidFill>
                <a:sysClr val="windowText" lastClr="000000"/>
              </a:solidFill>
              <a:effectLst/>
              <a:latin typeface="+mn-ea"/>
              <a:ea typeface="+mn-ea"/>
              <a:cs typeface="+mn-cs"/>
            </a:rPr>
            <a:t>事前に登録された情報（住所、氏名、年齢、性別等）に紐づくコード情報や会員カードを利用し、受付業務を必要とする精算の自動化（セルフ化）を可能とする機能。</a:t>
          </a:r>
          <a:endParaRPr lang="en-US" altLang="ja-JP" sz="1000">
            <a:solidFill>
              <a:sysClr val="windowText" lastClr="000000"/>
            </a:solidFill>
            <a:effectLst/>
            <a:latin typeface="+mn-ea"/>
            <a:ea typeface="+mn-ea"/>
            <a:cs typeface="+mn-cs"/>
          </a:endParaRPr>
        </a:p>
        <a:p>
          <a:pPr algn="l"/>
          <a:endParaRPr kumimoji="1" lang="en-US" altLang="ja-JP" sz="500">
            <a:solidFill>
              <a:sysClr val="windowText" lastClr="000000"/>
            </a:solidFill>
            <a:latin typeface="+mn-ea"/>
            <a:ea typeface="+mn-ea"/>
          </a:endParaRPr>
        </a:p>
        <a:p>
          <a:pPr algn="l"/>
          <a:r>
            <a:rPr lang="ja-JP" altLang="en-US" sz="1000" b="1" i="0" u="none" strike="noStrike">
              <a:solidFill>
                <a:schemeClr val="tx1"/>
              </a:solidFill>
              <a:effectLst/>
              <a:latin typeface="+mn-lt"/>
              <a:ea typeface="+mn-ea"/>
              <a:cs typeface="+mn-cs"/>
            </a:rPr>
            <a:t>キャッシュレス決済機能</a:t>
          </a:r>
          <a:r>
            <a:rPr lang="ja-JP" altLang="en-US" sz="1000" b="1">
              <a:solidFill>
                <a:schemeClr val="tx1"/>
              </a:solidFill>
              <a:effectLst/>
            </a:rPr>
            <a:t> </a:t>
          </a:r>
          <a:r>
            <a:rPr lang="ja-JP" altLang="en-US" sz="1000" b="1">
              <a:solidFill>
                <a:sysClr val="windowText" lastClr="000000"/>
              </a:solidFill>
              <a:effectLst/>
              <a:latin typeface="+mn-ea"/>
              <a:ea typeface="+mn-ea"/>
              <a:cs typeface="+mn-cs"/>
            </a:rPr>
            <a:t>：</a:t>
          </a:r>
          <a:r>
            <a:rPr lang="ja-JP" altLang="en-US" sz="1000" b="0" i="0" u="none" strike="noStrike">
              <a:solidFill>
                <a:schemeClr val="tx1"/>
              </a:solidFill>
              <a:effectLst/>
              <a:latin typeface="+mn-lt"/>
              <a:ea typeface="+mn-ea"/>
              <a:cs typeface="+mn-cs"/>
            </a:rPr>
            <a:t>電子マネー、クレジットカード、ＱＲコード等のキャッシュレス決済に対応する機能。</a:t>
          </a:r>
          <a:r>
            <a:rPr lang="ja-JP" altLang="en-US" sz="1000">
              <a:solidFill>
                <a:schemeClr val="tx1"/>
              </a:solidFill>
              <a:effectLst/>
            </a:rPr>
            <a:t> </a:t>
          </a:r>
          <a:endParaRPr kumimoji="1" lang="ja-JP" altLang="en-US" sz="1000">
            <a:solidFill>
              <a:schemeClr val="tx1"/>
            </a:solidFill>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2</xdr:col>
          <xdr:colOff>213360</xdr:colOff>
          <xdr:row>19</xdr:row>
          <xdr:rowOff>7620</xdr:rowOff>
        </xdr:from>
        <xdr:to>
          <xdr:col>2</xdr:col>
          <xdr:colOff>480060</xdr:colOff>
          <xdr:row>19</xdr:row>
          <xdr:rowOff>259080</xdr:rowOff>
        </xdr:to>
        <xdr:sp macro="" textlink="">
          <xdr:nvSpPr>
            <xdr:cNvPr id="37894" name="Check Box 6" hidden="1">
              <a:extLst>
                <a:ext uri="{63B3BB69-23CF-44E3-9099-C40C66FF867C}">
                  <a14:compatExt spid="_x0000_s37894"/>
                </a:ext>
                <a:ext uri="{FF2B5EF4-FFF2-40B4-BE49-F238E27FC236}">
                  <a16:creationId xmlns:a16="http://schemas.microsoft.com/office/drawing/2014/main" id="{00000000-0008-0000-0000-000006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213360</xdr:colOff>
          <xdr:row>20</xdr:row>
          <xdr:rowOff>7620</xdr:rowOff>
        </xdr:from>
        <xdr:to>
          <xdr:col>2</xdr:col>
          <xdr:colOff>480060</xdr:colOff>
          <xdr:row>20</xdr:row>
          <xdr:rowOff>259080</xdr:rowOff>
        </xdr:to>
        <xdr:sp macro="" textlink="">
          <xdr:nvSpPr>
            <xdr:cNvPr id="37895" name="Check Box 7" hidden="1">
              <a:extLst>
                <a:ext uri="{63B3BB69-23CF-44E3-9099-C40C66FF867C}">
                  <a14:compatExt spid="_x0000_s37895"/>
                </a:ext>
                <a:ext uri="{FF2B5EF4-FFF2-40B4-BE49-F238E27FC236}">
                  <a16:creationId xmlns:a16="http://schemas.microsoft.com/office/drawing/2014/main" id="{00000000-0008-0000-0000-000007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4" hidden="1" customWidth="1"/>
    <col min="14" max="14" width="8.88671875" hidden="1" customWidth="1"/>
  </cols>
  <sheetData>
    <row r="1" spans="2:16">
      <c r="B1" t="s">
        <v>2</v>
      </c>
      <c r="M1"/>
      <c r="P1" t="s">
        <v>60</v>
      </c>
    </row>
    <row r="2" spans="2:16" ht="23.7" customHeight="1">
      <c r="B2" s="3"/>
      <c r="C2" s="60" t="s">
        <v>17</v>
      </c>
      <c r="D2" s="60"/>
      <c r="E2" s="60"/>
      <c r="F2" s="60"/>
      <c r="G2" s="60"/>
      <c r="H2" s="60"/>
      <c r="I2" s="60"/>
      <c r="J2" s="60"/>
      <c r="K2" s="3"/>
      <c r="M2"/>
    </row>
    <row r="3" spans="2:16" ht="45" customHeight="1">
      <c r="C3" s="61" t="s">
        <v>18</v>
      </c>
      <c r="D3" s="62"/>
      <c r="E3" s="62"/>
      <c r="F3" s="62"/>
      <c r="G3" s="62"/>
      <c r="H3" s="62"/>
      <c r="I3" s="62"/>
      <c r="J3" s="62"/>
      <c r="M3"/>
    </row>
    <row r="4" spans="2:16" ht="17.7" customHeight="1">
      <c r="B4" t="s">
        <v>3</v>
      </c>
    </row>
    <row r="5" spans="2:16" ht="17.7" customHeight="1">
      <c r="C5" s="73" t="s">
        <v>0</v>
      </c>
      <c r="D5" s="74"/>
      <c r="E5" s="75" t="s">
        <v>44</v>
      </c>
      <c r="F5" s="76"/>
      <c r="G5" s="76"/>
      <c r="H5" s="76"/>
      <c r="I5" s="76"/>
      <c r="J5" s="77"/>
    </row>
    <row r="6" spans="2:16" ht="17.7" customHeight="1">
      <c r="C6" s="73" t="s">
        <v>1</v>
      </c>
      <c r="D6" s="74"/>
      <c r="E6" s="78" t="str">
        <f>業種データ!K5</f>
        <v>専門・技術サービス業</v>
      </c>
      <c r="F6" s="79"/>
      <c r="G6" s="79"/>
      <c r="H6" s="79"/>
      <c r="I6" s="79"/>
      <c r="J6" s="80"/>
    </row>
    <row r="7" spans="2:16" ht="17.7" customHeight="1">
      <c r="M7" s="18" t="s">
        <v>15</v>
      </c>
    </row>
    <row r="8" spans="2:16" ht="17.7" customHeight="1">
      <c r="B8" t="s">
        <v>4</v>
      </c>
      <c r="M8" s="18"/>
    </row>
    <row r="9" spans="2:16" ht="17.7" customHeight="1">
      <c r="C9" s="63" t="s">
        <v>5</v>
      </c>
      <c r="D9" s="64"/>
      <c r="E9" s="65"/>
      <c r="F9" s="66"/>
      <c r="G9" s="66"/>
      <c r="H9" s="66"/>
      <c r="I9" s="66"/>
      <c r="J9" s="67"/>
      <c r="M9" s="18" t="s">
        <v>16</v>
      </c>
    </row>
    <row r="10" spans="2:16" ht="17.7" customHeight="1">
      <c r="M10" s="18"/>
    </row>
    <row r="11" spans="2:16" ht="17.7" customHeight="1">
      <c r="B11" t="s">
        <v>6</v>
      </c>
      <c r="M11" s="18"/>
    </row>
    <row r="12" spans="2:16" ht="17.7" customHeight="1">
      <c r="C12" s="63" t="s">
        <v>7</v>
      </c>
      <c r="D12" s="64"/>
      <c r="E12" s="65"/>
      <c r="F12" s="66"/>
      <c r="G12" s="66"/>
      <c r="H12" s="66"/>
      <c r="I12" s="66"/>
      <c r="J12" s="67"/>
      <c r="M12" s="18" t="s">
        <v>16</v>
      </c>
    </row>
    <row r="13" spans="2:16" ht="17.7" customHeight="1">
      <c r="M13" s="18"/>
    </row>
    <row r="14" spans="2:16" ht="17.7" customHeight="1">
      <c r="B14" t="s">
        <v>8</v>
      </c>
      <c r="M14" s="18"/>
    </row>
    <row r="15" spans="2:16" ht="53.4" customHeight="1">
      <c r="C15" s="68" t="s">
        <v>12</v>
      </c>
      <c r="D15" s="69"/>
      <c r="E15" s="70"/>
      <c r="F15" s="71"/>
      <c r="G15" s="71"/>
      <c r="H15" s="71"/>
      <c r="I15" s="71"/>
      <c r="J15" s="72"/>
      <c r="M15" s="4" t="s">
        <v>20</v>
      </c>
    </row>
    <row r="16" spans="2:16" ht="17.7" customHeight="1">
      <c r="D16" s="5"/>
      <c r="M16" s="18"/>
    </row>
    <row r="17" spans="2:14" ht="17.7" customHeight="1">
      <c r="B17" t="s">
        <v>34</v>
      </c>
      <c r="D17" s="5"/>
      <c r="M17" s="18"/>
    </row>
    <row r="18" spans="2:14" ht="27.6" customHeight="1">
      <c r="C18" s="93" t="s">
        <v>45</v>
      </c>
      <c r="D18" s="93"/>
      <c r="E18" s="93"/>
      <c r="F18" s="93"/>
      <c r="G18" s="93"/>
      <c r="H18" s="93"/>
      <c r="I18" s="93"/>
      <c r="J18" s="93"/>
      <c r="M18" s="18"/>
    </row>
    <row r="19" spans="2:14" ht="21.45" customHeight="1">
      <c r="B19" s="6"/>
      <c r="C19" s="52"/>
      <c r="D19" s="92" t="str">
        <f>業種データ!C17</f>
        <v>多言語対応機能</v>
      </c>
      <c r="E19" s="92"/>
      <c r="F19" s="92"/>
      <c r="G19" s="92"/>
      <c r="H19" s="92"/>
      <c r="I19" s="92"/>
      <c r="J19" s="92"/>
      <c r="K19" s="51"/>
      <c r="M19" s="1" t="b">
        <v>0</v>
      </c>
      <c r="N19" s="53" t="b">
        <f>IF(AND(D19&lt;&gt;"",M19=TRUE),TRUE,FALSE)</f>
        <v>0</v>
      </c>
    </row>
    <row r="20" spans="2:14" ht="21.45" customHeight="1">
      <c r="B20" s="6"/>
      <c r="C20" s="52"/>
      <c r="D20" s="92" t="str">
        <f>業種データ!C18</f>
        <v>精算情報外部連携機能</v>
      </c>
      <c r="E20" s="92"/>
      <c r="F20" s="92"/>
      <c r="G20" s="92"/>
      <c r="H20" s="92"/>
      <c r="I20" s="92"/>
      <c r="J20" s="92"/>
      <c r="K20" s="51"/>
      <c r="M20" s="1" t="b">
        <v>0</v>
      </c>
      <c r="N20" s="53" t="b">
        <f t="shared" ref="N20:N21" si="0">IF(AND(D20&lt;&gt;"",M20=TRUE),TRUE,FALSE)</f>
        <v>0</v>
      </c>
    </row>
    <row r="21" spans="2:14" ht="21" customHeight="1">
      <c r="B21" s="6"/>
      <c r="C21" s="52"/>
      <c r="D21" s="92" t="str">
        <f>業種データ!C19</f>
        <v>キャッシュレス決済機能</v>
      </c>
      <c r="E21" s="92"/>
      <c r="F21" s="92"/>
      <c r="G21" s="92"/>
      <c r="H21" s="92"/>
      <c r="I21" s="92"/>
      <c r="J21" s="92"/>
      <c r="K21" s="51"/>
      <c r="M21" s="1" t="b">
        <v>0</v>
      </c>
      <c r="N21" s="53" t="b">
        <f t="shared" si="0"/>
        <v>0</v>
      </c>
    </row>
    <row r="22" spans="2:14" ht="21.45" hidden="1" customHeight="1">
      <c r="B22" s="6"/>
      <c r="C22" s="52"/>
      <c r="D22" s="94" t="str">
        <f>業種データ!C20</f>
        <v/>
      </c>
      <c r="E22" s="94"/>
      <c r="F22" s="95"/>
      <c r="G22" s="8"/>
      <c r="H22" s="51"/>
      <c r="I22" s="51"/>
      <c r="J22" s="51"/>
      <c r="K22" s="51"/>
    </row>
    <row r="23" spans="2:14" ht="21.45" hidden="1" customHeight="1">
      <c r="B23" s="6"/>
      <c r="C23" s="52"/>
      <c r="D23" s="89" t="str">
        <f>業種データ!C21</f>
        <v/>
      </c>
      <c r="E23" s="89"/>
      <c r="F23" s="90"/>
      <c r="G23" s="8"/>
      <c r="H23" s="51"/>
      <c r="I23" s="51"/>
      <c r="J23" s="51"/>
      <c r="K23" s="51"/>
    </row>
    <row r="24" spans="2:14" ht="21.45" hidden="1" customHeight="1">
      <c r="B24" s="6"/>
      <c r="C24" s="52"/>
      <c r="D24" s="89" t="str">
        <f>業種データ!C22</f>
        <v/>
      </c>
      <c r="E24" s="89"/>
      <c r="F24" s="90"/>
      <c r="G24" s="8"/>
      <c r="H24" s="51"/>
      <c r="I24" s="51"/>
      <c r="J24" s="51"/>
      <c r="K24" s="51"/>
    </row>
    <row r="25" spans="2:14" ht="21.45" hidden="1" customHeight="1">
      <c r="B25" s="6"/>
      <c r="C25" s="52"/>
      <c r="D25" s="89" t="str">
        <f>業種データ!C23</f>
        <v/>
      </c>
      <c r="E25" s="89"/>
      <c r="F25" s="90"/>
      <c r="G25" s="8"/>
      <c r="H25" s="51"/>
      <c r="I25" s="51"/>
      <c r="J25" s="51"/>
      <c r="K25" s="51"/>
    </row>
    <row r="26" spans="2:14" ht="21.45" hidden="1" customHeight="1">
      <c r="B26" s="6"/>
      <c r="C26" s="52"/>
      <c r="D26" s="89" t="str">
        <f>業種データ!C24</f>
        <v/>
      </c>
      <c r="E26" s="89"/>
      <c r="F26" s="90"/>
      <c r="G26" s="8"/>
      <c r="H26" s="51"/>
      <c r="I26" s="51"/>
      <c r="J26" s="51"/>
      <c r="K26" s="51"/>
    </row>
    <row r="27" spans="2:14" ht="21.45" hidden="1" customHeight="1">
      <c r="B27" s="6"/>
      <c r="C27" s="52"/>
      <c r="D27" s="89" t="str">
        <f>業種データ!C25</f>
        <v/>
      </c>
      <c r="E27" s="89"/>
      <c r="F27" s="90"/>
      <c r="G27" s="8"/>
      <c r="H27" s="51"/>
      <c r="I27" s="51"/>
      <c r="J27" s="51"/>
      <c r="K27" s="51"/>
    </row>
    <row r="28" spans="2:14" ht="21.45" hidden="1" customHeight="1">
      <c r="B28" s="6"/>
      <c r="C28" s="52"/>
      <c r="D28" s="89" t="str">
        <f>業種データ!C26</f>
        <v/>
      </c>
      <c r="E28" s="89"/>
      <c r="F28" s="90"/>
      <c r="G28" s="8"/>
      <c r="H28" s="51"/>
      <c r="I28" s="51"/>
      <c r="J28" s="51"/>
      <c r="K28" s="51"/>
    </row>
    <row r="29" spans="2:14" ht="17.7" customHeight="1">
      <c r="B29" s="6"/>
      <c r="C29" s="9"/>
      <c r="D29" s="9"/>
      <c r="E29" s="2"/>
      <c r="F29" s="2"/>
      <c r="G29" s="7"/>
      <c r="H29" s="58"/>
      <c r="J29" s="58"/>
    </row>
    <row r="30" spans="2:14" ht="17.7" customHeight="1">
      <c r="B30" s="6"/>
      <c r="C30" s="91" t="s">
        <v>35</v>
      </c>
      <c r="D30" s="91"/>
      <c r="E30" s="91"/>
      <c r="F30" s="91"/>
      <c r="G30" s="91"/>
      <c r="H30" s="91"/>
      <c r="I30" s="91"/>
      <c r="J30" s="91"/>
    </row>
    <row r="31" spans="2:14" ht="17.399999999999999" customHeight="1">
      <c r="B31" s="6"/>
      <c r="C31" s="91" t="s">
        <v>38</v>
      </c>
      <c r="D31" s="91"/>
      <c r="E31" s="91"/>
      <c r="F31" s="91"/>
      <c r="G31" s="91"/>
      <c r="H31" s="91"/>
      <c r="I31" s="91"/>
      <c r="J31" s="91"/>
    </row>
    <row r="32" spans="2:14" ht="17.399999999999999" customHeight="1">
      <c r="B32" s="6"/>
      <c r="C32" s="91" t="s">
        <v>39</v>
      </c>
      <c r="D32" s="91"/>
      <c r="E32" s="91"/>
      <c r="F32" s="91"/>
      <c r="G32" s="91"/>
      <c r="H32" s="91"/>
      <c r="I32" s="91"/>
      <c r="J32" s="91"/>
    </row>
    <row r="33" spans="2:14" ht="17.7" customHeight="1">
      <c r="B33" s="6"/>
      <c r="C33" s="91" t="s">
        <v>36</v>
      </c>
      <c r="D33" s="91"/>
      <c r="E33" s="91"/>
      <c r="F33" s="91"/>
      <c r="G33" s="91"/>
      <c r="H33" s="91"/>
      <c r="I33" s="91"/>
      <c r="J33" s="91"/>
    </row>
    <row r="34" spans="2:14" ht="17.7" customHeight="1">
      <c r="B34" s="6"/>
      <c r="C34" s="91" t="s">
        <v>37</v>
      </c>
      <c r="D34" s="91"/>
      <c r="E34" s="91"/>
      <c r="F34" s="91"/>
      <c r="G34" s="91"/>
      <c r="H34" s="91"/>
      <c r="I34" s="91"/>
      <c r="J34" s="91"/>
    </row>
    <row r="35" spans="2:14" ht="17.7" customHeight="1">
      <c r="B35" s="6"/>
      <c r="C35" s="9"/>
      <c r="D35" s="9"/>
      <c r="E35" s="2"/>
      <c r="F35" s="2"/>
      <c r="G35" s="7"/>
      <c r="H35" s="58"/>
      <c r="J35" s="58"/>
    </row>
    <row r="36" spans="2:14" ht="17.7" customHeight="1">
      <c r="B36" t="s">
        <v>9</v>
      </c>
    </row>
    <row r="37" spans="2:14" ht="17.7" customHeight="1">
      <c r="C37" s="10"/>
      <c r="D37" s="86" t="s">
        <v>11</v>
      </c>
      <c r="E37" s="87"/>
      <c r="F37" s="87"/>
      <c r="G37" s="87"/>
      <c r="H37" s="87"/>
      <c r="I37" s="87"/>
      <c r="J37" s="88"/>
      <c r="K37" s="11"/>
      <c r="M37" s="1" t="b">
        <v>0</v>
      </c>
    </row>
    <row r="38" spans="2:14" ht="17.7" customHeight="1">
      <c r="B38" s="6"/>
    </row>
    <row r="39" spans="2:14" ht="17.7" customHeight="1" thickBot="1">
      <c r="B39" s="12" t="s">
        <v>14</v>
      </c>
      <c r="M39" s="4" t="s">
        <v>29</v>
      </c>
      <c r="N39" s="53" t="s">
        <v>40</v>
      </c>
    </row>
    <row r="40" spans="2:14" ht="17.7" customHeight="1" thickBot="1">
      <c r="C40" s="81" t="s">
        <v>10</v>
      </c>
      <c r="D40" s="82"/>
      <c r="E40" s="83" t="str">
        <f>E45</f>
        <v>判定中（すべての項目に入力してください。）</v>
      </c>
      <c r="F40" s="84"/>
      <c r="G40" s="84"/>
      <c r="H40" s="84"/>
      <c r="I40" s="85"/>
      <c r="M40" s="13">
        <f>COUNTA(E9,E12,E15)+N(M37)</f>
        <v>0</v>
      </c>
      <c r="N40" s="4">
        <f>COUNTIF(N19:N21,"=true")</f>
        <v>0</v>
      </c>
    </row>
    <row r="41" spans="2:14" ht="17.7" customHeight="1">
      <c r="C41" s="14"/>
      <c r="M41" s="15" t="s">
        <v>41</v>
      </c>
    </row>
    <row r="42" spans="2:14" ht="17.7" customHeight="1">
      <c r="M42" s="16" t="s">
        <v>42</v>
      </c>
    </row>
    <row r="43" spans="2:14">
      <c r="M43" s="16" t="s">
        <v>43</v>
      </c>
    </row>
    <row r="45" spans="2:14" hidden="1">
      <c r="B45" s="46"/>
      <c r="C45" s="46"/>
      <c r="D45" s="46"/>
      <c r="E45" s="46" t="str">
        <f>IF(M40&lt;4,"判定中（すべての項目に入力してください。）",IF(COUNTIF(導入環境,"1*")=1,"良",IF(AND(COUNTIF(導入環境,"2*")=1,0&lt;N40),"良","導入製品・導入計画の見直しが必要")))</f>
        <v>判定中（すべての項目に入力してください。）</v>
      </c>
      <c r="F45" s="46"/>
      <c r="G45" s="46"/>
      <c r="H45" s="46"/>
      <c r="I45" s="46"/>
      <c r="J45" s="46"/>
      <c r="K45" s="46"/>
      <c r="M45" s="45" t="s">
        <v>13</v>
      </c>
    </row>
  </sheetData>
  <sheetProtection algorithmName="SHA-512" hashValue="Eb5U8k0R27TsNiuz4lLc+Bw+2CET7ysoHG2VEYdbmwzSWuzGBT9jCtB83skRd0/WCLGT/v6pa/ZuuaiqgSofOw==" saltValue="hp7LIBBXG3vlxm5DNmvpKw==" spinCount="100000" sheet="1" objects="1" scenarios="1"/>
  <mergeCells count="31">
    <mergeCell ref="D27:F27"/>
    <mergeCell ref="D19:J19"/>
    <mergeCell ref="D20:J20"/>
    <mergeCell ref="D21:J21"/>
    <mergeCell ref="C18:J18"/>
    <mergeCell ref="D22:F22"/>
    <mergeCell ref="D23:F23"/>
    <mergeCell ref="D24:F24"/>
    <mergeCell ref="D25:F25"/>
    <mergeCell ref="D26:F26"/>
    <mergeCell ref="C40:D40"/>
    <mergeCell ref="E40:I40"/>
    <mergeCell ref="D37:J37"/>
    <mergeCell ref="D28:F28"/>
    <mergeCell ref="C30:J30"/>
    <mergeCell ref="C31:J31"/>
    <mergeCell ref="C33:J33"/>
    <mergeCell ref="C34:J34"/>
    <mergeCell ref="C32:J32"/>
    <mergeCell ref="C2:J2"/>
    <mergeCell ref="C3:J3"/>
    <mergeCell ref="C12:D12"/>
    <mergeCell ref="E12:J12"/>
    <mergeCell ref="C15:D15"/>
    <mergeCell ref="E15:J15"/>
    <mergeCell ref="C9:D9"/>
    <mergeCell ref="E9:J9"/>
    <mergeCell ref="C5:D5"/>
    <mergeCell ref="E5:J5"/>
    <mergeCell ref="C6:D6"/>
    <mergeCell ref="E6:J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mc:AlternateContent xmlns:mc="http://schemas.openxmlformats.org/markup-compatibility/2006">
          <mc:Choice Requires="x14">
            <control shapeId="37891" r:id="rId5" name="Check Box 3">
              <controlPr locked="0" defaultSize="0" autoFill="0" autoLine="0" autoPict="0">
                <anchor moveWithCells="1">
                  <from>
                    <xdr:col>2</xdr:col>
                    <xdr:colOff>213360</xdr:colOff>
                    <xdr:row>18</xdr:row>
                    <xdr:rowOff>7620</xdr:rowOff>
                  </from>
                  <to>
                    <xdr:col>2</xdr:col>
                    <xdr:colOff>480060</xdr:colOff>
                    <xdr:row>18</xdr:row>
                    <xdr:rowOff>259080</xdr:rowOff>
                  </to>
                </anchor>
              </controlPr>
            </control>
          </mc:Choice>
        </mc:AlternateContent>
        <mc:AlternateContent xmlns:mc="http://schemas.openxmlformats.org/markup-compatibility/2006">
          <mc:Choice Requires="x14">
            <control shapeId="37894" r:id="rId6" name="Check Box 6">
              <controlPr locked="0" defaultSize="0" autoFill="0" autoLine="0" autoPict="0">
                <anchor moveWithCells="1">
                  <from>
                    <xdr:col>2</xdr:col>
                    <xdr:colOff>213360</xdr:colOff>
                    <xdr:row>19</xdr:row>
                    <xdr:rowOff>7620</xdr:rowOff>
                  </from>
                  <to>
                    <xdr:col>2</xdr:col>
                    <xdr:colOff>480060</xdr:colOff>
                    <xdr:row>19</xdr:row>
                    <xdr:rowOff>259080</xdr:rowOff>
                  </to>
                </anchor>
              </controlPr>
            </control>
          </mc:Choice>
        </mc:AlternateContent>
        <mc:AlternateContent xmlns:mc="http://schemas.openxmlformats.org/markup-compatibility/2006">
          <mc:Choice Requires="x14">
            <control shapeId="37895" r:id="rId7" name="Check Box 7">
              <controlPr locked="0" defaultSize="0" autoFill="0" autoLine="0" autoPict="0">
                <anchor moveWithCells="1">
                  <from>
                    <xdr:col>2</xdr:col>
                    <xdr:colOff>213360</xdr:colOff>
                    <xdr:row>20</xdr:row>
                    <xdr:rowOff>7620</xdr:rowOff>
                  </from>
                  <to>
                    <xdr:col>2</xdr:col>
                    <xdr:colOff>480060</xdr:colOff>
                    <xdr:row>20</xdr:row>
                    <xdr:rowOff>259080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BH33"/>
  <sheetViews>
    <sheetView showGridLines="0" zoomScaleNormal="100" workbookViewId="0"/>
  </sheetViews>
  <sheetFormatPr defaultColWidth="8.88671875" defaultRowHeight="13.2"/>
  <cols>
    <col min="1" max="1" width="18.33203125" style="17" customWidth="1"/>
    <col min="2" max="2" width="8.88671875" style="17" customWidth="1"/>
    <col min="3" max="7" width="23.44140625" style="17" hidden="1" customWidth="1"/>
    <col min="8" max="9" width="27.6640625" style="17" hidden="1" customWidth="1"/>
    <col min="10" max="10" width="6.33203125" style="17" hidden="1" customWidth="1"/>
    <col min="11" max="90" width="39" style="17" customWidth="1"/>
    <col min="91" max="16384" width="8.88671875" style="17"/>
  </cols>
  <sheetData>
    <row r="2" spans="1:60">
      <c r="K2" s="35"/>
      <c r="L2" s="17" t="s">
        <v>21</v>
      </c>
      <c r="M2" s="34"/>
      <c r="N2" s="17" t="s">
        <v>30</v>
      </c>
      <c r="O2" s="44"/>
      <c r="P2" s="17" t="s">
        <v>31</v>
      </c>
    </row>
    <row r="4" spans="1:60" ht="17.7" customHeight="1" thickBot="1"/>
    <row r="5" spans="1:60" ht="17.399999999999999" customHeight="1">
      <c r="A5" s="96" t="s">
        <v>22</v>
      </c>
      <c r="B5" s="96"/>
      <c r="K5" s="40" t="s">
        <v>46</v>
      </c>
      <c r="L5" s="29" t="s">
        <v>47</v>
      </c>
      <c r="M5" s="30" t="s">
        <v>48</v>
      </c>
      <c r="N5" s="30" t="s">
        <v>49</v>
      </c>
      <c r="O5" s="30" t="s">
        <v>50</v>
      </c>
      <c r="P5" s="30" t="s">
        <v>46</v>
      </c>
      <c r="Q5" s="30"/>
      <c r="R5" s="30"/>
      <c r="S5" s="30"/>
      <c r="T5" s="30"/>
      <c r="U5" s="30"/>
      <c r="V5" s="28"/>
      <c r="W5" s="28"/>
      <c r="X5" s="28"/>
      <c r="Y5" s="28"/>
      <c r="Z5" s="28"/>
      <c r="AA5" s="28"/>
      <c r="AB5" s="28"/>
      <c r="AC5" s="28"/>
      <c r="AD5" s="28"/>
      <c r="AE5" s="28"/>
    </row>
    <row r="6" spans="1:60" ht="17.7" customHeight="1" thickBot="1">
      <c r="K6" s="37">
        <f>HLOOKUP(K5,L5:AE6,2,FALSE)</f>
        <v>5</v>
      </c>
      <c r="L6" s="41">
        <f>IF(L5&lt;&gt;"",COLUMN()-11,"")</f>
        <v>1</v>
      </c>
      <c r="M6" s="42">
        <f t="shared" ref="M6:U6" si="0">IF(M5&lt;&gt;"",COLUMN()-11,"")</f>
        <v>2</v>
      </c>
      <c r="N6" s="42">
        <f t="shared" si="0"/>
        <v>3</v>
      </c>
      <c r="O6" s="42">
        <f t="shared" si="0"/>
        <v>4</v>
      </c>
      <c r="P6" s="42">
        <f t="shared" si="0"/>
        <v>5</v>
      </c>
      <c r="Q6" s="42" t="str">
        <f t="shared" si="0"/>
        <v/>
      </c>
      <c r="R6" s="42" t="str">
        <f t="shared" si="0"/>
        <v/>
      </c>
      <c r="S6" s="42" t="str">
        <f t="shared" si="0"/>
        <v/>
      </c>
      <c r="T6" s="42" t="str">
        <f t="shared" si="0"/>
        <v/>
      </c>
      <c r="U6" s="43" t="str">
        <f t="shared" si="0"/>
        <v/>
      </c>
    </row>
    <row r="7" spans="1:60" ht="17.7" customHeight="1"/>
    <row r="8" spans="1:60" ht="17.7" customHeight="1" thickBot="1"/>
    <row r="9" spans="1:60" ht="30.6" customHeight="1" thickBot="1">
      <c r="A9" s="104" t="s">
        <v>23</v>
      </c>
      <c r="B9" s="105"/>
      <c r="C9" s="101" t="str">
        <f>K$5 &amp; " - " &amp; K$6</f>
        <v>専門・技術サービス業 - 5</v>
      </c>
      <c r="D9" s="102"/>
      <c r="E9" s="102"/>
      <c r="F9" s="102"/>
      <c r="G9" s="103"/>
      <c r="K9" s="97" t="str">
        <f>L5 &amp; " - " &amp; L$6</f>
        <v>小売業 - 1</v>
      </c>
      <c r="L9" s="98"/>
      <c r="M9" s="98"/>
      <c r="N9" s="98"/>
      <c r="O9" s="99"/>
      <c r="P9" s="101" t="str">
        <f>M5 &amp; " - " &amp; M$6</f>
        <v>飲食サービス業 - 2</v>
      </c>
      <c r="Q9" s="102"/>
      <c r="R9" s="102"/>
      <c r="S9" s="102"/>
      <c r="T9" s="103"/>
      <c r="U9" s="97" t="str">
        <f>N5 &amp; " - " &amp; N$6</f>
        <v>娯楽業 - 3</v>
      </c>
      <c r="V9" s="98"/>
      <c r="W9" s="98"/>
      <c r="X9" s="98"/>
      <c r="Y9" s="99"/>
      <c r="Z9" s="101" t="str">
        <f>O5 &amp; " - " &amp; O$6</f>
        <v>生活関連サービス業 - 4</v>
      </c>
      <c r="AA9" s="102"/>
      <c r="AB9" s="102"/>
      <c r="AC9" s="102"/>
      <c r="AD9" s="103"/>
      <c r="AE9" s="97" t="str">
        <f>P5 &amp; " - " &amp; P$6</f>
        <v>専門・技術サービス業 - 5</v>
      </c>
      <c r="AF9" s="98"/>
      <c r="AG9" s="98"/>
      <c r="AH9" s="98"/>
      <c r="AI9" s="99"/>
      <c r="AJ9" s="101" t="str">
        <f>Q5 &amp; " - " &amp; Q$6</f>
        <v xml:space="preserve"> - </v>
      </c>
      <c r="AK9" s="102"/>
      <c r="AL9" s="102"/>
      <c r="AM9" s="102"/>
      <c r="AN9" s="103"/>
      <c r="AO9" s="97" t="str">
        <f>R5 &amp; " - " &amp; R$6</f>
        <v xml:space="preserve"> - </v>
      </c>
      <c r="AP9" s="98"/>
      <c r="AQ9" s="98"/>
      <c r="AR9" s="98"/>
      <c r="AS9" s="99"/>
      <c r="AT9" s="101" t="str">
        <f>S5 &amp; " - " &amp; S$6</f>
        <v xml:space="preserve"> - </v>
      </c>
      <c r="AU9" s="102"/>
      <c r="AV9" s="102"/>
      <c r="AW9" s="102"/>
      <c r="AX9" s="103"/>
      <c r="AY9" s="97" t="str">
        <f>T5 &amp; " - " &amp; T$6</f>
        <v xml:space="preserve"> - </v>
      </c>
      <c r="AZ9" s="98"/>
      <c r="BA9" s="98"/>
      <c r="BB9" s="98"/>
      <c r="BC9" s="99"/>
      <c r="BD9" s="101" t="str">
        <f>U5 &amp; " - " &amp; U$6</f>
        <v xml:space="preserve"> - </v>
      </c>
      <c r="BE9" s="102"/>
      <c r="BF9" s="102"/>
      <c r="BG9" s="102"/>
      <c r="BH9" s="103"/>
    </row>
    <row r="10" spans="1:60" ht="30.6" customHeight="1" thickBot="1">
      <c r="C10" s="33" t="s">
        <v>24</v>
      </c>
      <c r="D10" s="33" t="s">
        <v>25</v>
      </c>
      <c r="E10" s="33" t="s">
        <v>26</v>
      </c>
      <c r="F10" s="33" t="s">
        <v>27</v>
      </c>
      <c r="G10" s="33" t="s">
        <v>28</v>
      </c>
      <c r="K10" s="31" t="s">
        <v>24</v>
      </c>
      <c r="L10" s="31" t="s">
        <v>25</v>
      </c>
      <c r="M10" s="31" t="s">
        <v>26</v>
      </c>
      <c r="N10" s="31" t="s">
        <v>27</v>
      </c>
      <c r="O10" s="31" t="s">
        <v>28</v>
      </c>
      <c r="P10" s="33" t="s">
        <v>24</v>
      </c>
      <c r="Q10" s="33" t="s">
        <v>25</v>
      </c>
      <c r="R10" s="33" t="s">
        <v>26</v>
      </c>
      <c r="S10" s="33" t="s">
        <v>27</v>
      </c>
      <c r="T10" s="33" t="s">
        <v>28</v>
      </c>
      <c r="U10" s="31" t="s">
        <v>24</v>
      </c>
      <c r="V10" s="31" t="s">
        <v>25</v>
      </c>
      <c r="W10" s="31" t="s">
        <v>26</v>
      </c>
      <c r="X10" s="31" t="s">
        <v>27</v>
      </c>
      <c r="Y10" s="31" t="s">
        <v>28</v>
      </c>
      <c r="Z10" s="33" t="s">
        <v>24</v>
      </c>
      <c r="AA10" s="33" t="s">
        <v>25</v>
      </c>
      <c r="AB10" s="33" t="s">
        <v>26</v>
      </c>
      <c r="AC10" s="33" t="s">
        <v>27</v>
      </c>
      <c r="AD10" s="33" t="s">
        <v>28</v>
      </c>
      <c r="AE10" s="31" t="s">
        <v>24</v>
      </c>
      <c r="AF10" s="31" t="s">
        <v>25</v>
      </c>
      <c r="AG10" s="31" t="s">
        <v>26</v>
      </c>
      <c r="AH10" s="31" t="s">
        <v>27</v>
      </c>
      <c r="AI10" s="31" t="s">
        <v>28</v>
      </c>
      <c r="AJ10" s="33" t="s">
        <v>24</v>
      </c>
      <c r="AK10" s="33" t="s">
        <v>25</v>
      </c>
      <c r="AL10" s="33" t="s">
        <v>26</v>
      </c>
      <c r="AM10" s="33" t="s">
        <v>27</v>
      </c>
      <c r="AN10" s="33" t="s">
        <v>28</v>
      </c>
      <c r="AO10" s="31" t="s">
        <v>24</v>
      </c>
      <c r="AP10" s="31" t="s">
        <v>25</v>
      </c>
      <c r="AQ10" s="31" t="s">
        <v>26</v>
      </c>
      <c r="AR10" s="31" t="s">
        <v>27</v>
      </c>
      <c r="AS10" s="31" t="s">
        <v>28</v>
      </c>
      <c r="AT10" s="33" t="s">
        <v>24</v>
      </c>
      <c r="AU10" s="33" t="s">
        <v>25</v>
      </c>
      <c r="AV10" s="33" t="s">
        <v>26</v>
      </c>
      <c r="AW10" s="33" t="s">
        <v>27</v>
      </c>
      <c r="AX10" s="33" t="s">
        <v>28</v>
      </c>
      <c r="AY10" s="31" t="s">
        <v>24</v>
      </c>
      <c r="AZ10" s="31" t="s">
        <v>25</v>
      </c>
      <c r="BA10" s="31" t="s">
        <v>26</v>
      </c>
      <c r="BB10" s="31" t="s">
        <v>27</v>
      </c>
      <c r="BC10" s="31" t="s">
        <v>28</v>
      </c>
      <c r="BD10" s="33" t="s">
        <v>24</v>
      </c>
      <c r="BE10" s="33" t="s">
        <v>25</v>
      </c>
      <c r="BF10" s="33" t="s">
        <v>26</v>
      </c>
      <c r="BG10" s="33" t="s">
        <v>27</v>
      </c>
      <c r="BH10" s="33" t="s">
        <v>28</v>
      </c>
    </row>
    <row r="11" spans="1:60" ht="93" customHeight="1" thickBot="1">
      <c r="C11" s="37" t="str" cm="1">
        <f t="array" ref="C11">INDEX($K11:$BH11,($K$6-1)*5+1)&amp;""</f>
        <v>1.事業所の従事者が行っている注文受付、請求・支払、顧客対応業務を自動精算機に置き換える</v>
      </c>
      <c r="D11" s="37" t="str" cm="1">
        <f t="array" ref="D11">INDEX($K11:$BH11,($K$6-1)*5+2)&amp;""</f>
        <v>2.すでに別の自動精算機が行っている注文受付、請求・支払、顧客対応業務を今回申請する自動精算機で行う</v>
      </c>
      <c r="E11" s="37" t="str" cm="1">
        <f t="array" ref="E11">INDEX($K11:$BH11,($K$6-1)*5+3)&amp;""</f>
        <v/>
      </c>
      <c r="F11" s="37" t="str" cm="1">
        <f t="array" ref="F11">INDEX($K11:$BH11,($K$6-1)*5+4)&amp;""</f>
        <v/>
      </c>
      <c r="G11" s="38" t="str" cm="1">
        <f t="array" ref="G11">INDEX($K11:$BH11,($K$6-1)*5+5)&amp;""</f>
        <v/>
      </c>
      <c r="K11" s="47" t="s">
        <v>51</v>
      </c>
      <c r="L11" s="47" t="s">
        <v>52</v>
      </c>
      <c r="M11" s="48"/>
      <c r="N11" s="48"/>
      <c r="O11" s="48"/>
      <c r="P11" s="47" t="s">
        <v>53</v>
      </c>
      <c r="Q11" s="47" t="s">
        <v>54</v>
      </c>
      <c r="R11" s="48"/>
      <c r="S11" s="48"/>
      <c r="T11" s="48"/>
      <c r="U11" s="47" t="s">
        <v>55</v>
      </c>
      <c r="V11" s="47" t="s">
        <v>54</v>
      </c>
      <c r="W11" s="48"/>
      <c r="X11" s="48"/>
      <c r="Y11" s="48"/>
      <c r="Z11" s="47" t="s">
        <v>56</v>
      </c>
      <c r="AA11" s="47" t="s">
        <v>54</v>
      </c>
      <c r="AB11" s="48"/>
      <c r="AC11" s="48"/>
      <c r="AD11" s="48"/>
      <c r="AE11" s="59" t="str">
        <f>Z11</f>
        <v>1.事業所の従事者が行っている注文受付、請求・支払、顧客対応業務を自動精算機に置き換える</v>
      </c>
      <c r="AF11" s="59" t="str">
        <f>AA11</f>
        <v>2.すでに別の自動精算機が行っている注文受付、請求・支払、顧客対応業務を今回申請する自動精算機で行う</v>
      </c>
      <c r="AG11" s="48"/>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row>
    <row r="12" spans="1:60" ht="17.7" customHeight="1"/>
    <row r="13" spans="1:60" ht="17.7" customHeight="1"/>
    <row r="14" spans="1:60" ht="17.7" customHeight="1" thickBot="1"/>
    <row r="15" spans="1:60" ht="28.95" customHeight="1" thickBot="1">
      <c r="A15" s="104" t="s">
        <v>32</v>
      </c>
      <c r="B15" s="105"/>
      <c r="C15" s="33" t="str">
        <f>K$5 &amp; " - " &amp; K$6</f>
        <v>専門・技術サービス業 - 5</v>
      </c>
      <c r="D15" s="49"/>
      <c r="E15" s="49"/>
      <c r="F15" s="49"/>
      <c r="G15" s="25"/>
      <c r="H15" s="25"/>
      <c r="I15" s="25"/>
      <c r="J15" s="26"/>
      <c r="K15" s="31" t="str">
        <f t="shared" ref="K15:T15" si="1">L5 &amp; " - " &amp; L$6</f>
        <v>小売業 - 1</v>
      </c>
      <c r="L15" s="33" t="str">
        <f t="shared" si="1"/>
        <v>飲食サービス業 - 2</v>
      </c>
      <c r="M15" s="54" t="str">
        <f t="shared" si="1"/>
        <v>娯楽業 - 3</v>
      </c>
      <c r="N15" s="33" t="str">
        <f t="shared" si="1"/>
        <v>生活関連サービス業 - 4</v>
      </c>
      <c r="O15" s="32" t="str">
        <f t="shared" si="1"/>
        <v>専門・技術サービス業 - 5</v>
      </c>
      <c r="P15" s="33" t="str">
        <f t="shared" si="1"/>
        <v xml:space="preserve"> - </v>
      </c>
      <c r="Q15" s="32" t="str">
        <f t="shared" si="1"/>
        <v xml:space="preserve"> - </v>
      </c>
      <c r="R15" s="33" t="str">
        <f t="shared" si="1"/>
        <v xml:space="preserve"> - </v>
      </c>
      <c r="S15" s="32" t="str">
        <f t="shared" si="1"/>
        <v xml:space="preserve"> - </v>
      </c>
      <c r="T15" s="33" t="str">
        <f t="shared" si="1"/>
        <v xml:space="preserve"> - </v>
      </c>
      <c r="U15" s="49"/>
      <c r="V15" s="49"/>
      <c r="W15" s="49"/>
    </row>
    <row r="16" spans="1:60" ht="28.95" customHeight="1" thickBot="1">
      <c r="C16" s="36" t="s">
        <v>33</v>
      </c>
      <c r="D16" s="49"/>
      <c r="E16" s="49"/>
      <c r="F16" s="49"/>
      <c r="J16" s="27"/>
      <c r="K16" s="31" t="s">
        <v>19</v>
      </c>
      <c r="L16" s="33" t="s">
        <v>19</v>
      </c>
      <c r="M16" s="54" t="s">
        <v>19</v>
      </c>
      <c r="N16" s="33" t="s">
        <v>19</v>
      </c>
      <c r="O16" s="32" t="s">
        <v>19</v>
      </c>
      <c r="P16" s="33" t="s">
        <v>19</v>
      </c>
      <c r="Q16" s="32" t="s">
        <v>19</v>
      </c>
      <c r="R16" s="33" t="s">
        <v>19</v>
      </c>
      <c r="S16" s="32" t="s">
        <v>19</v>
      </c>
      <c r="T16" s="33" t="s">
        <v>19</v>
      </c>
      <c r="U16" s="49"/>
      <c r="V16" s="49"/>
      <c r="W16" s="49"/>
    </row>
    <row r="17" spans="1:23" ht="17.7" customHeight="1" thickTop="1">
      <c r="A17" s="100"/>
      <c r="B17" s="17">
        <v>1</v>
      </c>
      <c r="C17" s="39" t="str" cm="1">
        <f t="array" ref="C17">INDEX($K17:$T17,($K$6-1)*1+1)&amp;""</f>
        <v>多言語対応機能</v>
      </c>
      <c r="F17" s="50"/>
      <c r="J17" s="27"/>
      <c r="K17" s="22" t="s">
        <v>57</v>
      </c>
      <c r="L17" s="22" t="s">
        <v>57</v>
      </c>
      <c r="M17" s="19" t="s">
        <v>57</v>
      </c>
      <c r="N17" s="22" t="s">
        <v>57</v>
      </c>
      <c r="O17" s="19" t="s">
        <v>57</v>
      </c>
      <c r="P17" s="22"/>
      <c r="Q17" s="19"/>
      <c r="R17" s="22"/>
      <c r="S17" s="19"/>
      <c r="T17" s="22"/>
      <c r="U17" s="55"/>
      <c r="V17" s="28"/>
      <c r="W17" s="28"/>
    </row>
    <row r="18" spans="1:23" ht="17.7" customHeight="1">
      <c r="A18" s="100"/>
      <c r="B18" s="17">
        <v>2</v>
      </c>
      <c r="C18" s="39" t="str" cm="1">
        <f t="array" ref="C18">INDEX($K18:$T18,($K$6-1)*1+1)&amp;""</f>
        <v>精算情報外部連携機能</v>
      </c>
      <c r="F18" s="50"/>
      <c r="J18" s="27"/>
      <c r="K18" s="23" t="s">
        <v>58</v>
      </c>
      <c r="L18" s="23" t="s">
        <v>58</v>
      </c>
      <c r="M18" s="20" t="s">
        <v>58</v>
      </c>
      <c r="N18" s="23" t="s">
        <v>58</v>
      </c>
      <c r="O18" s="20" t="s">
        <v>58</v>
      </c>
      <c r="P18" s="23"/>
      <c r="Q18" s="20"/>
      <c r="R18" s="23"/>
      <c r="S18" s="20"/>
      <c r="T18" s="23"/>
      <c r="U18" s="55"/>
      <c r="V18" s="28"/>
      <c r="W18" s="28"/>
    </row>
    <row r="19" spans="1:23" ht="17.7" customHeight="1">
      <c r="A19" s="100"/>
      <c r="B19" s="17">
        <v>3</v>
      </c>
      <c r="C19" s="39" t="str" cm="1">
        <f t="array" ref="C19">INDEX($K19:$T19,($K$6-1)*1+1)&amp;""</f>
        <v>キャッシュレス決済機能</v>
      </c>
      <c r="F19" s="50"/>
      <c r="J19" s="27"/>
      <c r="K19" s="23" t="s">
        <v>59</v>
      </c>
      <c r="L19" s="23" t="s">
        <v>59</v>
      </c>
      <c r="M19" s="20" t="s">
        <v>59</v>
      </c>
      <c r="N19" s="23" t="s">
        <v>59</v>
      </c>
      <c r="O19" s="20" t="s">
        <v>59</v>
      </c>
      <c r="P19" s="23"/>
      <c r="Q19" s="20"/>
      <c r="R19" s="23"/>
      <c r="S19" s="20"/>
      <c r="T19" s="23"/>
      <c r="U19" s="55"/>
      <c r="V19" s="28"/>
      <c r="W19" s="28"/>
    </row>
    <row r="20" spans="1:23" ht="17.7" customHeight="1">
      <c r="A20" s="100"/>
      <c r="B20" s="17">
        <v>4</v>
      </c>
      <c r="C20" s="39" t="str" cm="1">
        <f t="array" ref="C20">INDEX($K20:$T20,($K$6-1)*1+1)&amp;""</f>
        <v/>
      </c>
      <c r="F20" s="50"/>
      <c r="J20" s="27"/>
      <c r="K20" s="23"/>
      <c r="L20" s="23"/>
      <c r="M20" s="56"/>
      <c r="N20" s="23"/>
      <c r="O20" s="20"/>
      <c r="P20" s="23"/>
      <c r="Q20" s="20"/>
      <c r="R20" s="23"/>
      <c r="S20" s="20"/>
      <c r="T20" s="23"/>
      <c r="U20" s="55"/>
      <c r="V20" s="28"/>
      <c r="W20" s="28"/>
    </row>
    <row r="21" spans="1:23" ht="17.7" customHeight="1">
      <c r="A21" s="100"/>
      <c r="B21" s="17">
        <v>5</v>
      </c>
      <c r="C21" s="39" t="str" cm="1">
        <f t="array" ref="C21">INDEX($K21:$T21,($K$6-1)*1+1)&amp;""</f>
        <v/>
      </c>
      <c r="F21" s="50"/>
      <c r="J21" s="27"/>
      <c r="K21" s="23"/>
      <c r="L21" s="23"/>
      <c r="M21" s="56"/>
      <c r="N21" s="23"/>
      <c r="O21" s="20"/>
      <c r="P21" s="23"/>
      <c r="Q21" s="20"/>
      <c r="R21" s="23"/>
      <c r="S21" s="20"/>
      <c r="T21" s="23"/>
      <c r="U21" s="55"/>
      <c r="V21" s="28"/>
      <c r="W21" s="28"/>
    </row>
    <row r="22" spans="1:23" ht="17.7" customHeight="1">
      <c r="A22" s="100"/>
      <c r="B22" s="17">
        <v>6</v>
      </c>
      <c r="C22" s="39" t="str" cm="1">
        <f t="array" ref="C22">INDEX($K22:$T22,($K$6-1)*1+1)&amp;""</f>
        <v/>
      </c>
      <c r="F22" s="50"/>
      <c r="J22" s="27"/>
      <c r="K22" s="23"/>
      <c r="L22" s="23"/>
      <c r="M22" s="56"/>
      <c r="N22" s="23"/>
      <c r="O22" s="20"/>
      <c r="P22" s="23"/>
      <c r="Q22" s="20"/>
      <c r="R22" s="23"/>
      <c r="S22" s="20"/>
      <c r="T22" s="23"/>
      <c r="U22" s="55"/>
      <c r="V22" s="28"/>
      <c r="W22" s="28"/>
    </row>
    <row r="23" spans="1:23" ht="17.7" customHeight="1">
      <c r="A23" s="100"/>
      <c r="B23" s="17">
        <v>7</v>
      </c>
      <c r="C23" s="39" t="str" cm="1">
        <f t="array" ref="C23">INDEX($K23:$T23,($K$6-1)*1+1)&amp;""</f>
        <v/>
      </c>
      <c r="F23" s="50"/>
      <c r="J23" s="27"/>
      <c r="K23" s="23"/>
      <c r="L23" s="23"/>
      <c r="M23" s="56"/>
      <c r="N23" s="23"/>
      <c r="O23" s="20"/>
      <c r="P23" s="23"/>
      <c r="Q23" s="20"/>
      <c r="R23" s="23"/>
      <c r="S23" s="20"/>
      <c r="T23" s="23"/>
      <c r="U23" s="55"/>
      <c r="V23" s="28"/>
      <c r="W23" s="28"/>
    </row>
    <row r="24" spans="1:23" ht="17.7" customHeight="1">
      <c r="A24" s="100"/>
      <c r="B24" s="17">
        <v>8</v>
      </c>
      <c r="C24" s="39" t="str" cm="1">
        <f t="array" ref="C24">INDEX($K24:$T24,($K$6-1)*1+1)&amp;""</f>
        <v/>
      </c>
      <c r="F24" s="50"/>
      <c r="J24" s="27"/>
      <c r="K24" s="23"/>
      <c r="L24" s="23"/>
      <c r="M24" s="56"/>
      <c r="N24" s="23"/>
      <c r="O24" s="20"/>
      <c r="P24" s="23"/>
      <c r="Q24" s="20"/>
      <c r="R24" s="23"/>
      <c r="S24" s="20"/>
      <c r="T24" s="23"/>
      <c r="U24" s="55"/>
      <c r="V24" s="28"/>
      <c r="W24" s="28"/>
    </row>
    <row r="25" spans="1:23" ht="17.7" customHeight="1">
      <c r="A25" s="100"/>
      <c r="B25" s="17">
        <v>9</v>
      </c>
      <c r="C25" s="39" t="str" cm="1">
        <f t="array" ref="C25">INDEX($K25:$T25,($K$6-1)*1+1)&amp;""</f>
        <v/>
      </c>
      <c r="F25" s="50"/>
      <c r="J25" s="27"/>
      <c r="K25" s="23"/>
      <c r="L25" s="23"/>
      <c r="M25" s="56"/>
      <c r="N25" s="23"/>
      <c r="O25" s="20"/>
      <c r="P25" s="23"/>
      <c r="Q25" s="20"/>
      <c r="R25" s="23"/>
      <c r="S25" s="20"/>
      <c r="T25" s="23"/>
      <c r="U25" s="55"/>
      <c r="V25" s="28"/>
      <c r="W25" s="28"/>
    </row>
    <row r="26" spans="1:23" ht="17.7" customHeight="1" thickBot="1">
      <c r="A26" s="100"/>
      <c r="B26" s="17">
        <v>10</v>
      </c>
      <c r="C26" s="39" t="str" cm="1">
        <f t="array" ref="C26">INDEX($K26:$T26,($K$6-1)*1+1)&amp;""</f>
        <v/>
      </c>
      <c r="F26" s="50"/>
      <c r="J26" s="27"/>
      <c r="K26" s="24"/>
      <c r="L26" s="24"/>
      <c r="M26" s="57"/>
      <c r="N26" s="24"/>
      <c r="O26" s="21"/>
      <c r="P26" s="24"/>
      <c r="Q26" s="21"/>
      <c r="R26" s="24"/>
      <c r="S26" s="21"/>
      <c r="T26" s="24"/>
      <c r="U26" s="55"/>
      <c r="V26" s="28"/>
      <c r="W26" s="28"/>
    </row>
    <row r="27" spans="1:23" ht="17.7" customHeight="1"/>
    <row r="28" spans="1:23" ht="17.7" customHeight="1"/>
    <row r="29" spans="1:23" ht="17.7" customHeight="1"/>
    <row r="30" spans="1:23" ht="17.7" customHeight="1"/>
    <row r="31" spans="1:23" ht="17.7" customHeight="1">
      <c r="A31" s="18"/>
      <c r="B31" s="18"/>
    </row>
    <row r="32" spans="1:23" ht="17.7" customHeight="1"/>
    <row r="33" ht="17.7" customHeight="1"/>
  </sheetData>
  <sheetProtection algorithmName="SHA-512" hashValue="PQQ2ec27ehJtFTzxZ0dnU8DytC1zomowOM4trZlsa6/JDZ8KMu8TjHrExAhCnCORiiRkzNBaMzvvyqXBAq6AZw==" saltValue="OZofPL4fPI1TwDMTn9y51g==" spinCount="100000" sheet="1" scenarios="1"/>
  <mergeCells count="15">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2fd1058a-a26e-4bfb-9ed8-f6199fac1b55">
      <Terms xmlns="http://schemas.microsoft.com/office/infopath/2007/PartnerControls"/>
    </lcf76f155ced4ddcb4097134ff3c332f>
    <TaxCatchAll xmlns="657d6e16-9cd1-4b89-89c3-c194a188f29e" xsi:nil="true"/>
    <_x66f4__x65b0_ xmlns="2fd1058a-a26e-4bfb-9ed8-f6199fac1b55"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068C12C083E3D4399BD9F362DCFB0C9" ma:contentTypeVersion="19" ma:contentTypeDescription="新しいドキュメントを作成します。" ma:contentTypeScope="" ma:versionID="ef26fa18b6c202503ec254a82706dc15">
  <xsd:schema xmlns:xsd="http://www.w3.org/2001/XMLSchema" xmlns:xs="http://www.w3.org/2001/XMLSchema" xmlns:p="http://schemas.microsoft.com/office/2006/metadata/properties" xmlns:ns2="2fd1058a-a26e-4bfb-9ed8-f6199fac1b55" xmlns:ns3="657d6e16-9cd1-4b89-89c3-c194a188f29e" targetNamespace="http://schemas.microsoft.com/office/2006/metadata/properties" ma:root="true" ma:fieldsID="05f3637afdbc699ac45392001714a3d7" ns2:_="" ns3:_="">
    <xsd:import namespace="2fd1058a-a26e-4bfb-9ed8-f6199fac1b55"/>
    <xsd:import namespace="657d6e16-9cd1-4b89-89c3-c194a188f29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MediaLengthInSeconds" minOccurs="0"/>
                <xsd:element ref="ns2:_x66f4__x65b0_"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d1058a-a26e-4bfb-9ed8-f6199fac1b5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_x66f4__x65b0_" ma:index="23" nillable="true" ma:displayName="更新" ma:format="DateTime" ma:internalName="_x66f4__x65b0_">
      <xsd:simpleType>
        <xsd:restriction base="dms:DateTim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57d6e16-9cd1-4b89-89c3-c194a188f29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8cdbb20-7f7e-46b3-b69f-2ab5eebc6b01}" ma:internalName="TaxCatchAll" ma:showField="CatchAllData" ma:web="657d6e16-9cd1-4b89-89c3-c194a188f29e">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83306E8-0A06-4B7A-B7BF-DC5FC6F68A33}">
  <ds:schemaRefs>
    <ds:schemaRef ds:uri="http://purl.org/dc/elements/1.1/"/>
    <ds:schemaRef ds:uri="http://schemas.microsoft.com/office/2006/metadata/properties"/>
    <ds:schemaRef ds:uri="5096ed87-1394-41ba-9857-c6b625d49cbd"/>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307f33d5-412e-42f7-880e-964369499a37"/>
    <ds:schemaRef ds:uri="http://www.w3.org/XML/1998/namespace"/>
    <ds:schemaRef ds:uri="http://purl.org/dc/dcmitype/"/>
  </ds:schemaRefs>
</ds:datastoreItem>
</file>

<file path=customXml/itemProps2.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3.xml><?xml version="1.0" encoding="utf-8"?>
<ds:datastoreItem xmlns:ds="http://schemas.openxmlformats.org/officeDocument/2006/customXml" ds:itemID="{5B01EA19-B674-410C-8B9D-1FE44AA561B6}"/>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2025-12-22T16:37:48Z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0x0101000068C12C083E3D4399BD9F362DCFB0C9</vt:lpwstr>
  </property>
  <property fmtid="{D5CDD505-2E9C-101B-9397-08002B2CF9AE}" pid="3" name="MediaServiceImageTags">
    <vt:lpwstr/>
  </property>
</Properties>
</file>