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A40B7133-36E2-4EB5-A269-88B7631BE681}" xr6:coauthVersionLast="47" xr6:coauthVersionMax="47" xr10:uidLastSave="{00000000-0000-0000-0000-000000000000}"/>
  <workbookProtection workbookAlgorithmName="SHA-512" workbookHashValue="gjLYzP0varxg1N0vP891//qneOAT3Q+E7q6KOSSrHiXVCvpV4CPnXDRN6/3T0YSRTcErdk47QpGv+A9EvoHO0g==" workbookSaltValue="j63XW6+loaAZpul59HTu9w==" workbookSpinCount="100000" lockStructure="1"/>
  <bookViews>
    <workbookView xWindow="7800" yWindow="780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A11" i="36"/>
  <c r="Z11" i="36"/>
  <c r="V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C20" i="36" a="1"/>
  <c r="C20" i="36" s="1"/>
  <c r="D22" i="33" s="1"/>
  <c r="C17" i="36" a="1"/>
  <c r="C17" i="36" s="1"/>
  <c r="D19" i="33" s="1"/>
  <c r="N19" i="33" s="1"/>
  <c r="C21" i="36" a="1"/>
  <c r="C21" i="36" s="1"/>
  <c r="D23" i="33" s="1"/>
  <c r="C22" i="36" a="1"/>
  <c r="C22" i="36" s="1"/>
  <c r="D24" i="33" s="1"/>
  <c r="C23" i="36" a="1"/>
  <c r="C23" i="36" s="1"/>
  <c r="D25" i="33" s="1"/>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<sst xmlns="http://schemas.openxmlformats.org/spreadsheetml/2006/main" count="117" uniqueCount="56">
  <si>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</si>
  <si>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</si>
  <si>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</si>
  <si>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</si>
  <si>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</si>
  <si>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</si>
  <si>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</si>
  <si>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</si>
  <si>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</si>
  <si>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</si>
  <si>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</si>
  <si>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</si>
  <si>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</si>
  <si>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</si>
  <si>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</si>
  <si>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</si>
  <si>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</si>
  <si>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</si>
  <si>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</si>
  <si>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</si>
  <si>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</si>
  <si>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</si>
  <si>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</si>
  <si>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</si>
  <si>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</si>
  <si>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</si>
  <si>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</si>
  <si>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</si>
  <si>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</si>
  <si>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</si>
  <si>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</si>
  <si>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</si>
  <si>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</si>
  <si>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</si>
  <si>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</si>
  <si>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</si>
  <si>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</si>
  <si>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</si>
  <si>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</si>
  <si>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</si>
  <si>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</si>
  <si>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</si>
  <si>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</si>
  <si>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</si>
  <si>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</si>
  <si>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清掃ロボット</t>
    <phoneticPr fontId="1"/>
  </si>
  <si>
    <t>飲食サービス業</t>
    <rPh sb="0" eb="2">
      <t>インショク</t>
    </rPh>
    <rPh sb="6" eb="7">
      <t>ギョウ</t>
    </rPh>
    <phoneticPr fontId="1"/>
  </si>
  <si>
    <t>宿泊業</t>
    <rPh sb="0" eb="3">
      <t>シュクハクギョウ</t>
    </rPh>
    <phoneticPr fontId="1"/>
  </si>
  <si>
    <t>製造業</t>
    <rPh sb="0" eb="3">
      <t>セイゾウギョウ</t>
    </rPh>
    <phoneticPr fontId="1"/>
  </si>
  <si>
    <t>卸売業</t>
    <rPh sb="0" eb="3">
      <t>オロシウリギョウ</t>
    </rPh>
    <phoneticPr fontId="1"/>
  </si>
  <si>
    <t>小売業</t>
    <rPh sb="0" eb="3">
      <t>コウリギョウ</t>
    </rPh>
    <phoneticPr fontId="1"/>
  </si>
  <si>
    <t>1.店舗スタッフが行っている清掃業務を清掃ロボットに置き換える</t>
    <phoneticPr fontId="1"/>
  </si>
  <si>
    <t>2.既に別の清掃ロボットが行っている清掃業務を今回申請する清掃ロボットで行う</t>
    <phoneticPr fontId="1"/>
  </si>
  <si>
    <t>1.事業所の従事者が行っている清掃業務を清掃ロボットに置き換える</t>
    <phoneticPr fontId="1"/>
  </si>
  <si>
    <t>1.施設スタッフが行っている清掃業務を清掃ロボットに置き換える</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</si>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</sst>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45</v>
      </c>
      <c r="F5" s="91"/>
      <c r="G5" s="91"/>
      <c r="H5" s="91"/>
      <c r="I5" s="91"/>
      <c r="J5" s="92"/>
    </row>
    <row r="6" spans="2:16" ht="17.649999999999999" customHeight="1" x14ac:dyDescent="0.15">
      <c r="C6" s="88" t="s">
        <v>1</v>
      </c>
      <c r="D6" s="89"/>
      <c r="E6" s="93" t="str">
        <f>業種データ!K5</f>
        <v>小売業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55</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KIclyScYmjEw89YVEnaXVB1iqSvtgnCXljjF6wMpkq3MvHASwW5HFlkvsfgxvmF5qxeOJ6ZC4svH9ACZtSj7Ig==" saltValue="ra0qBBOTX3iyPTqQhKcWV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50</v>
      </c>
      <c r="L5" s="30" t="s">
        <v>46</v>
      </c>
      <c r="M5" s="31" t="s">
        <v>50</v>
      </c>
      <c r="N5" s="31" t="s">
        <v>48</v>
      </c>
      <c r="O5" s="31" t="s">
        <v>49</v>
      </c>
      <c r="P5" s="31" t="s">
        <v>47</v>
      </c>
      <c r="Q5" s="31"/>
      <c r="R5" s="31"/>
      <c r="S5" s="31"/>
      <c r="T5" s="31"/>
      <c r="U5" s="31"/>
      <c r="V5" s="29"/>
      <c r="W5" s="29"/>
      <c r="X5" s="29"/>
      <c r="Y5" s="29"/>
      <c r="Z5" s="29"/>
      <c r="AA5" s="29"/>
      <c r="AB5" s="29"/>
      <c r="AC5" s="29"/>
      <c r="AD5" s="29"/>
      <c r="AE5" s="29"/>
    </row>
    <row r="6" spans="1:60" ht="17.649999999999999" customHeight="1" thickBot="1" x14ac:dyDescent="0.2">
      <c r="K6" s="38">
        <f>HLOOKUP(K5,L5:AE6,2,FALSE)</f>
        <v>2</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小売業 - 2</v>
      </c>
      <c r="D9" s="102"/>
      <c r="E9" s="102"/>
      <c r="F9" s="102"/>
      <c r="G9" s="103"/>
      <c r="K9" s="97" t="str">
        <f>L5 &amp; " - " &amp; L$6</f>
        <v>飲食サービス業 - 1</v>
      </c>
      <c r="L9" s="98"/>
      <c r="M9" s="98"/>
      <c r="N9" s="98"/>
      <c r="O9" s="99"/>
      <c r="P9" s="101" t="str">
        <f>M5 &amp; " - " &amp; M$6</f>
        <v>小売業 - 2</v>
      </c>
      <c r="Q9" s="102"/>
      <c r="R9" s="102"/>
      <c r="S9" s="102"/>
      <c r="T9" s="103"/>
      <c r="U9" s="97" t="str">
        <f>N5 &amp; " - " &amp; N$6</f>
        <v>製造業 - 3</v>
      </c>
      <c r="V9" s="98"/>
      <c r="W9" s="98"/>
      <c r="X9" s="98"/>
      <c r="Y9" s="99"/>
      <c r="Z9" s="101" t="str">
        <f>O5 &amp; " - " &amp; O$6</f>
        <v>卸売業 - 4</v>
      </c>
      <c r="AA9" s="102"/>
      <c r="AB9" s="102"/>
      <c r="AC9" s="102"/>
      <c r="AD9" s="103"/>
      <c r="AE9" s="97" t="str">
        <f>P5 &amp; " - " &amp; P$6</f>
        <v>宿泊業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1.店舗スタッフが行っている清掃業務を清掃ロボットに置き換える</v>
      </c>
      <c r="D11" s="38" t="str" cm="1">
        <f t="array" ref="D11">INDEX($K11:$BH11,($K$6-1)*5+2)&amp;""</f>
        <v>2.既に別の清掃ロボットが行っている清掃業務を今回申請する清掃ロボットで行う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1.店舗スタッフが行っている清掃業務を清掃ロボットに置き換える</v>
      </c>
      <c r="Q11" s="59" t="str">
        <f>L11</f>
        <v>2.既に別の清掃ロボットが行っている清掃業務を今回申請する清掃ロボットで行う</v>
      </c>
      <c r="R11" s="49"/>
      <c r="S11" s="49"/>
      <c r="T11" s="49"/>
      <c r="U11" s="48" t="s">
        <v>53</v>
      </c>
      <c r="V11" s="59" t="str">
        <f>L11</f>
        <v>2.既に別の清掃ロボットが行っている清掃業務を今回申請する清掃ロボットで行う</v>
      </c>
      <c r="W11" s="49"/>
      <c r="X11" s="49"/>
      <c r="Y11" s="49"/>
      <c r="Z11" s="59" t="str">
        <f>U11</f>
        <v>1.事業所の従事者が行っている清掃業務を清掃ロボットに置き換える</v>
      </c>
      <c r="AA11" s="59" t="str">
        <f>L11</f>
        <v>2.既に別の清掃ロボットが行っている清掃業務を今回申請する清掃ロボットで行う</v>
      </c>
      <c r="AB11" s="49"/>
      <c r="AC11" s="49"/>
      <c r="AD11" s="49"/>
      <c r="AE11" s="48" t="s">
        <v>54</v>
      </c>
      <c r="AF11" s="59" t="str">
        <f>L11</f>
        <v>2.既に別の清掃ロボットが行っている清掃業務を今回申請する清掃ロボットで行う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小売業 - 2</v>
      </c>
      <c r="D15" s="50"/>
      <c r="E15" s="50"/>
      <c r="F15" s="50"/>
      <c r="G15" s="26"/>
      <c r="H15" s="26"/>
      <c r="I15" s="26"/>
      <c r="J15" s="27"/>
      <c r="K15" s="32" t="str">
        <f t="shared" ref="K15:T15" si="1">L5 &amp; " - " &amp; L$6</f>
        <v>飲食サービス業 - 1</v>
      </c>
      <c r="L15" s="34" t="str">
        <f t="shared" si="1"/>
        <v>小売業 - 2</v>
      </c>
      <c r="M15" s="55" t="str">
        <f t="shared" si="1"/>
        <v>製造業 - 3</v>
      </c>
      <c r="N15" s="34" t="str">
        <f t="shared" si="1"/>
        <v>卸売業 - 4</v>
      </c>
      <c r="O15" s="33" t="str">
        <f t="shared" si="1"/>
        <v>宿泊業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DVFG3JLHw66dEOxUOeTg6s9HU5ebdt4pxAA2+2BehY1GAIYWktB+H5aoYvZkHpu5OjizPpUY4Gs/0/scVPWs9Q==" saltValue="q7UG9a7DQr87bYUHMGLNN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49B6BB0-8B93-4D00-AAA6-C00BB8455446}"/>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307f33d5-412e-42f7-880e-964369499a37"/>
    <ds:schemaRef ds:uri="5096ed87-1394-41ba-9857-c6b625d49cbd"/>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