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xr:revisionPtr revIDLastSave="0" documentId="13_ncr:1_{5D4EC70E-3BFC-4C51-9D8F-B36D6968AC4A}" xr6:coauthVersionLast="47" xr6:coauthVersionMax="47" xr10:uidLastSave="{00000000-0000-0000-0000-000000000000}"/>
  <workbookProtection workbookAlgorithmName="SHA-512" workbookHashValue="k4jDEqQCJALc4rLjYE/2KTFpdoyr3kX2pemh4sD9fWq43eGXBZHCVkwHG+f/kNFKdqtqpKvZB7mYWKDKaCCuTg==" workbookSaltValue="vqOYzvPpXPEmAMDecSB2nA==" workbookSpinCount="100000" lockStructure="1"/>
  <bookViews>
    <workbookView xWindow="28692" yWindow="-22944" windowWidth="16416" windowHeight="290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<sst xmlns="http://schemas.openxmlformats.org/spreadsheetml/2006/main" count="143" uniqueCount="52">
  <si>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</si>
  <si>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</si>
  <si>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</si>
  <si>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</si>
  <si>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</si>
  <si>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</si>
  <si>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</si>
  <si>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</si>
  <si>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</si>
  <si>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</si>
  <si>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</si>
  <si>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</si>
  <si>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</si>
  <si>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</si>
  <si>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</si>
  <si>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</si>
  <si>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</si>
  <si>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</si>
  <si>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</si>
  <si>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</si>
  <si>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</si>
  <si>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</si>
  <si>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</si>
  <si>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</si>
  <si>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</si>
  <si>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</si>
  <si>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</si>
  <si>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</si>
  <si>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</si>
  <si>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</si>
  <si>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</si>
  <si>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</si>
  <si>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</si>
  <si>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</si>
  <si>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</si>
  <si>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</si>
  <si>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</si>
  <si>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</si>
  <si>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</si>
  <si>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</si>
  <si>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</si>
  <si>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</si>
  <si>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</si>
  <si>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</si>
  <si>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</si>
  <si>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</si>
  <si>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近赤外線センサ式プラスチック材質選別機</t>
    <rPh sb="0" eb="4">
      <t>キンセキガイセン</t>
    </rPh>
    <rPh sb="7" eb="8">
      <t>シキ</t>
    </rPh>
    <rPh sb="14" eb="16">
      <t>ザイシツ</t>
    </rPh>
    <rPh sb="16" eb="18">
      <t>センベツ</t>
    </rPh>
    <rPh sb="18" eb="19">
      <t>キ</t>
    </rPh>
    <phoneticPr fontId="1"/>
  </si>
  <si>
    <t>廃棄物処理業</t>
  </si>
  <si>
    <t>製造業</t>
  </si>
  <si>
    <t>卸売業</t>
  </si>
  <si>
    <t>1.事業所の従事者が人手で行っている分別業務（廃棄物選別作業）を近赤外線センサ式プラスチック材質選別機に置き換える</t>
  </si>
  <si>
    <t>2.すでに別の近赤外線センサ式プラスチック材質選別機が行っている分別業務を今回申請する近赤外線センサ式プラスチック材質選別機で行う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</si>
</sst>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卸売業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67.2"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ydiJbJffgTXOKkn1i7/SKycxlCxEvfsnXj+hKOBFEwdPINBsWzFobwTCcjq1DfVBzXxAcHfyeOotFhp3NW965Q==" saltValue="kQm6ph5zV0yN7s2rZXj/o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49</v>
      </c>
      <c r="L5" s="30" t="s">
        <v>47</v>
      </c>
      <c r="M5" s="31" t="s">
        <v>48</v>
      </c>
      <c r="N5" s="31" t="s">
        <v>49</v>
      </c>
      <c r="O5" s="31"/>
      <c r="P5" s="31"/>
      <c r="Q5" s="31"/>
      <c r="R5" s="31"/>
      <c r="S5" s="31"/>
      <c r="T5" s="31"/>
      <c r="U5" s="31"/>
      <c r="V5" s="31"/>
      <c r="W5" s="31"/>
      <c r="X5" s="31"/>
      <c r="Y5" s="31"/>
      <c r="Z5" s="31"/>
      <c r="AA5" s="29"/>
      <c r="AB5" s="29"/>
      <c r="AC5" s="29"/>
      <c r="AD5" s="29"/>
      <c r="AE5" s="29"/>
    </row>
    <row r="6" spans="1:85" ht="17.7" customHeight="1" thickBot="1" x14ac:dyDescent="0.25">
      <c r="K6" s="38">
        <f>HLOOKUP(K5,L5:AE6,2,FALSE)</f>
        <v>3</v>
      </c>
      <c r="L6" s="42">
        <f>IF(L5&lt;&gt;"",COLUMN()-11,"")</f>
        <v>1</v>
      </c>
      <c r="M6" s="43">
        <f t="shared" ref="M6:Z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卸売業 - 3</v>
      </c>
      <c r="D9" s="99"/>
      <c r="E9" s="99"/>
      <c r="F9" s="99"/>
      <c r="G9" s="100"/>
      <c r="K9" s="95" t="str">
        <f>L5 &amp; " - " &amp; L$6</f>
        <v>廃棄物処理業 - 1</v>
      </c>
      <c r="L9" s="96"/>
      <c r="M9" s="96"/>
      <c r="N9" s="96"/>
      <c r="O9" s="97"/>
      <c r="P9" s="98" t="str">
        <f>M5 &amp; " - " &amp; M$6</f>
        <v>製造業 - 2</v>
      </c>
      <c r="Q9" s="99"/>
      <c r="R9" s="99"/>
      <c r="S9" s="99"/>
      <c r="T9" s="100"/>
      <c r="U9" s="95" t="str">
        <f>N5 &amp; " - " &amp; N$6</f>
        <v>卸売業 - 3</v>
      </c>
      <c r="V9" s="96"/>
      <c r="W9" s="96"/>
      <c r="X9" s="96"/>
      <c r="Y9" s="97"/>
      <c r="Z9" s="98" t="str">
        <f>O5 &amp; " - " &amp; O$6</f>
        <v xml:space="preserve"> - </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1.事業所の従事者が人手で行っている分別業務（廃棄物選別作業）を近赤外線センサ式プラスチック材質選別機に置き換える</v>
      </c>
      <c r="D11" s="38" t="str" cm="1">
        <f t="array" ref="D11">INDEX($K11:$CG11,($K$6-1)*5+2)&amp;""</f>
        <v>2.すでに別の近赤外線センサ式プラスチック材質選別機が行っている分別業務を今回申請する近赤外線センサ式プラスチック材質選別機で行う</v>
      </c>
      <c r="E11" s="38" t="str" cm="1">
        <f t="array" ref="E11">INDEX($K11:$CG11,($K$6-1)*5+3)&amp;""</f>
        <v/>
      </c>
      <c r="F11" s="38" t="str" cm="1">
        <f t="array" ref="F11">INDEX($K11:$CG11,($K$6-1)*5+4)&amp;""</f>
        <v/>
      </c>
      <c r="G11" s="39" t="str" cm="1">
        <f t="array" ref="G11">INDEX($K11:$CG11,($K$6-1)*5+5)&amp;""</f>
        <v/>
      </c>
      <c r="K11" s="48" t="s">
        <v>50</v>
      </c>
      <c r="L11" s="48" t="s">
        <v>51</v>
      </c>
      <c r="M11" s="49"/>
      <c r="N11" s="49"/>
      <c r="O11" s="49"/>
      <c r="P11" s="58" t="str">
        <f>$K11</f>
        <v>1.事業所の従事者が人手で行っている分別業務（廃棄物選別作業）を近赤外線センサ式プラスチック材質選別機に置き換える</v>
      </c>
      <c r="Q11" s="58" t="str">
        <f>$L11</f>
        <v>2.すでに別の近赤外線センサ式プラスチック材質選別機が行っている分別業務を今回申請する近赤外線センサ式プラスチック材質選別機で行う</v>
      </c>
      <c r="R11" s="49"/>
      <c r="S11" s="49"/>
      <c r="T11" s="49"/>
      <c r="U11" s="58" t="str">
        <f>$K11</f>
        <v>1.事業所の従事者が人手で行っている分別業務（廃棄物選別作業）を近赤外線センサ式プラスチック材質選別機に置き換える</v>
      </c>
      <c r="V11" s="58" t="str">
        <f>$L11</f>
        <v>2.すでに別の近赤外線センサ式プラスチック材質選別機が行っている分別業務を今回申請する近赤外線センサ式プラスチック材質選別機で行う</v>
      </c>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卸売業 - 3</v>
      </c>
      <c r="D15" s="50"/>
      <c r="E15" s="50"/>
      <c r="F15" s="50"/>
      <c r="G15" s="26"/>
      <c r="H15" s="26"/>
      <c r="I15" s="26"/>
      <c r="J15" s="27"/>
      <c r="K15" s="32" t="str">
        <f t="shared" ref="K15:Y15" si="1">L5 &amp; " - " &amp; L$6</f>
        <v>廃棄物処理業 - 1</v>
      </c>
      <c r="L15" s="34" t="str">
        <f t="shared" si="1"/>
        <v>製造業 - 2</v>
      </c>
      <c r="M15" s="55" t="str">
        <f t="shared" si="1"/>
        <v>卸売業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v4eu8ppr+IaRM/FlaymcE9t/bZ02CTUhkJ5Tky7Q9eOkNa+VoTaBs85mw7nF5oze2ffyS4MZfqrfOFTiVLuyDQ==" saltValue="saLItHxVFmOmQswtcW9Lyg=="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http://schemas.microsoft.com/office/infopath/2007/PartnerControls"/>
    <ds:schemaRef ds:uri="http://schemas.microsoft.com/office/2006/metadata/properties"/>
    <ds:schemaRef ds:uri="http://purl.org/dc/terms/"/>
    <ds:schemaRef ds:uri="5096ed87-1394-41ba-9857-c6b625d49cbd"/>
    <ds:schemaRef ds:uri="http://schemas.microsoft.com/office/2006/documentManagement/types"/>
    <ds:schemaRef ds:uri="http://schemas.openxmlformats.org/package/2006/metadata/core-properties"/>
    <ds:schemaRef ds:uri="http://purl.org/dc/elements/1.1/"/>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2026-06-15T09:06:47Z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