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DC744B6A-382D-4D1E-B925-6B3FC9DFEA0E}" xr6:coauthVersionLast="47" xr6:coauthVersionMax="47" xr10:uidLastSave="{00000000-0000-0000-0000-000000000000}"/>
  <workbookProtection workbookAlgorithmName="SHA-512" workbookHashValue="pkKz0DUCVbt4FlidnaNJ20h5mqwjqZq8zMxbXjxgxvhy+EP6WDfdLT10iMoEU4DMGCxS71tTyXlIDpqDkU0vWg==" workbookSaltValue="YbJDvssZE+0q+OFhc9eeyQ==" workbookSpinCount="100000" lockStructure="1"/>
  <bookViews>
    <workbookView xWindow="2040" yWindow="1128" windowWidth="29280"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36" l="1"/>
  <c r="P18" i="36"/>
  <c r="P17" i="36"/>
  <c r="O19" i="36"/>
  <c r="O18" i="36"/>
  <c r="O17" i="36"/>
  <c r="N19" i="36"/>
  <c r="N18" i="36"/>
  <c r="N17" i="36"/>
  <c r="M19" i="36"/>
  <c r="M18" i="36"/>
  <c r="M17" i="36"/>
  <c r="L19" i="36"/>
  <c r="L18" i="36"/>
  <c r="L17" i="36"/>
  <c r="AK11" i="36"/>
  <c r="AJ11" i="36"/>
  <c r="AF11" i="36"/>
  <c r="AE11" i="36"/>
  <c r="AA11" i="36"/>
  <c r="Z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<sst xmlns="http://schemas.openxmlformats.org/spreadsheetml/2006/main" count="149" uniqueCount="58">
  <si>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</si>
  <si>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</si>
  <si>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</si>
  <si>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</si>
  <si>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</si>
  <si>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</si>
  <si>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</si>
  <si>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</si>
  <si>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</si>
  <si>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</si>
  <si>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</si>
  <si>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</si>
  <si>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</si>
  <si>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</si>
  <si>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</si>
  <si>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</si>
  <si>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</si>
  <si>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</si>
  <si>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</si>
  <si>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</si>
  <si>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</si>
  <si>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</si>
  <si>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</si>
  <si>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</si>
  <si>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</si>
  <si>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</si>
  <si>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</si>
  <si>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</si>
  <si>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</si>
  <si>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</si>
  <si>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</si>
  <si>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</si>
  <si>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</si>
  <si>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</si>
  <si>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</si>
  <si>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</si>
  <si>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</si>
  <si>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</si>
  <si>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</si>
  <si>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</si>
  <si>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</si>
  <si>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</si>
  <si>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</si>
  <si>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</si>
  <si>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</si>
  <si>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</si>
  <si>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自動車両洗浄機</t>
    <rPh sb="0" eb="2">
      <t>ジドウ</t>
    </rPh>
    <rPh sb="2" eb="4">
      <t>シャリョウ</t>
    </rPh>
    <rPh sb="4" eb="6">
      <t>センジョウ</t>
    </rPh>
    <rPh sb="6" eb="7">
      <t>キ</t>
    </rPh>
    <phoneticPr fontId="1"/>
  </si>
  <si>
    <t>運輸業</t>
  </si>
  <si>
    <t>小売業</t>
  </si>
  <si>
    <t>製造業</t>
  </si>
  <si>
    <t>自動車整備業</t>
  </si>
  <si>
    <t>廃棄物処理業</t>
  </si>
  <si>
    <t>物品賃貸業</t>
  </si>
  <si>
    <t>1.事業所の従事者が人手で行っている洗車・洗浄業務を自動車両洗浄機に置き換える</t>
  </si>
  <si>
    <t>2.すでに別の自動車両洗浄機が行っている洗車・洗浄業務を今回申請する自動車両洗浄機で行う</t>
  </si>
  <si>
    <t>洗浄強化機能</t>
    <phoneticPr fontId="1"/>
  </si>
  <si>
    <t>乾燥強化機能</t>
    <phoneticPr fontId="1"/>
  </si>
  <si>
    <t>コーティング機能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</si>
</sst>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35</xdr:row>
      <xdr:rowOff>182880</xdr:rowOff>
    </xdr:to>
    <xdr:sp macro="" textlink="">
      <xdr:nvSpPr>
        <xdr:cNvPr id="2" name="正方形/長方形 1">
          <a:extLst>
            <a:ext uri="{FF2B5EF4-FFF2-40B4-BE49-F238E27FC236}">
              <a16:creationId xmlns:a16="http://schemas.microsoft.com/office/drawing/2014/main" id="{4B40FAB4-B03A-429C-89CB-36B43BCAC362}"/>
            </a:ext>
          </a:extLst>
        </xdr:cNvPr>
        <xdr:cNvSpPr/>
      </xdr:nvSpPr>
      <xdr:spPr>
        <a:xfrm>
          <a:off x="8161020" y="4937760"/>
          <a:ext cx="3752849" cy="25298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洗浄強化機能 ：</a:t>
          </a:r>
          <a:r>
            <a:rPr lang="ja-JP" altLang="en-US" sz="1000">
              <a:solidFill>
                <a:sysClr val="windowText" lastClr="000000"/>
              </a:solidFill>
              <a:effectLst/>
              <a:latin typeface="+mn-ea"/>
              <a:ea typeface="+mn-ea"/>
              <a:cs typeface="+mn-cs"/>
            </a:rPr>
            <a:t>洗車ブラシをインバーター制御することにより、洗浄力を強化する機能</a:t>
          </a:r>
        </a:p>
        <a:p>
          <a:pPr algn="l"/>
          <a:r>
            <a:rPr lang="ja-JP" altLang="en-US" sz="1000">
              <a:solidFill>
                <a:sysClr val="windowText" lastClr="000000"/>
              </a:solidFill>
              <a:effectLst/>
              <a:latin typeface="+mn-ea"/>
              <a:ea typeface="+mn-ea"/>
              <a:cs typeface="+mn-cs"/>
            </a:rPr>
            <a:t>または２．２</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以上のポンプモーターによる高圧洗浄機能</a:t>
          </a:r>
        </a:p>
        <a:p>
          <a:pPr algn="l"/>
          <a:r>
            <a:rPr lang="ja-JP" altLang="en-US" sz="1000">
              <a:solidFill>
                <a:sysClr val="windowText" lastClr="000000"/>
              </a:solidFill>
              <a:effectLst/>
              <a:latin typeface="+mn-ea"/>
              <a:ea typeface="+mn-ea"/>
              <a:cs typeface="+mn-cs"/>
            </a:rPr>
            <a:t>（インバーター制御無し、または１．５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以下のポンプモーターによる洗浄機能の製品からの置き換えを対象とする）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乾燥強化機能 ：</a:t>
          </a:r>
          <a:r>
            <a:rPr lang="ja-JP" altLang="en-US" sz="1000">
              <a:solidFill>
                <a:sysClr val="windowText" lastClr="000000"/>
              </a:solidFill>
              <a:effectLst/>
              <a:latin typeface="+mn-ea"/>
              <a:ea typeface="+mn-ea"/>
              <a:cs typeface="+mn-cs"/>
            </a:rPr>
            <a:t>５．５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以上のブロワーモーターまたは伸縮・可変ノズルにより、自動乾燥を強化する機能。</a:t>
          </a:r>
        </a:p>
        <a:p>
          <a:pPr algn="l"/>
          <a:r>
            <a:rPr lang="ja-JP" altLang="en-US" sz="1000">
              <a:solidFill>
                <a:sysClr val="windowText" lastClr="000000"/>
              </a:solidFill>
              <a:effectLst/>
              <a:latin typeface="+mn-ea"/>
              <a:ea typeface="+mn-ea"/>
              <a:cs typeface="+mn-cs"/>
            </a:rPr>
            <a:t>（３．６５</a:t>
          </a:r>
          <a:r>
            <a:rPr lang="en-US" altLang="ja-JP" sz="1000">
              <a:solidFill>
                <a:sysClr val="windowText" lastClr="000000"/>
              </a:solidFill>
              <a:effectLst/>
              <a:latin typeface="+mn-ea"/>
              <a:ea typeface="+mn-ea"/>
              <a:cs typeface="+mn-cs"/>
            </a:rPr>
            <a:t>kw</a:t>
          </a:r>
          <a:r>
            <a:rPr lang="ja-JP" altLang="en-US" sz="1000">
              <a:solidFill>
                <a:sysClr val="windowText" lastClr="000000"/>
              </a:solidFill>
              <a:effectLst/>
              <a:latin typeface="+mn-ea"/>
              <a:ea typeface="+mn-ea"/>
              <a:cs typeface="+mn-cs"/>
            </a:rPr>
            <a:t>以下のブロワーモーターによる乾燥機能、または可変ノズルを搭載していない製品からの置き換えを対象とする）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コーティング機能 ：</a:t>
          </a:r>
          <a:r>
            <a:rPr lang="ja-JP" altLang="en-US" sz="1000">
              <a:solidFill>
                <a:sysClr val="windowText" lastClr="000000"/>
              </a:solidFill>
              <a:effectLst/>
              <a:latin typeface="+mn-ea"/>
              <a:ea typeface="+mn-ea"/>
              <a:cs typeface="+mn-cs"/>
            </a:rPr>
            <a:t>ワックス、撥水</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ポリマー</a:t>
          </a:r>
          <a:r>
            <a:rPr lang="en-US" altLang="ja-JP" sz="1000">
              <a:solidFill>
                <a:sysClr val="windowText" lastClr="000000"/>
              </a:solidFill>
              <a:effectLst/>
              <a:latin typeface="+mn-ea"/>
              <a:ea typeface="+mn-ea"/>
              <a:cs typeface="+mn-cs"/>
            </a:rPr>
            <a:t>)</a:t>
          </a:r>
          <a:r>
            <a:rPr lang="ja-JP" altLang="en-US" sz="1000">
              <a:solidFill>
                <a:sysClr val="windowText" lastClr="000000"/>
              </a:solidFill>
              <a:effectLst/>
              <a:latin typeface="+mn-ea"/>
              <a:ea typeface="+mn-ea"/>
              <a:cs typeface="+mn-cs"/>
            </a:rPr>
            <a:t>コート、ガラスコート、純水などのいずれかを塗布する機能</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46</v>
      </c>
      <c r="F5" s="79"/>
      <c r="G5" s="79"/>
      <c r="H5" s="79"/>
      <c r="I5" s="79"/>
      <c r="J5" s="80"/>
    </row>
    <row r="6" spans="2:16" ht="17.7" customHeight="1">
      <c r="C6" s="76" t="s">
        <v>1</v>
      </c>
      <c r="D6" s="77"/>
      <c r="E6" s="81" t="str">
        <f>業種データ!K5</f>
        <v>廃棄物処理業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洗浄強化機能</v>
      </c>
      <c r="E19" s="95"/>
      <c r="F19" s="95"/>
      <c r="G19" s="95"/>
      <c r="H19" s="95"/>
      <c r="I19" s="95"/>
      <c r="J19" s="95"/>
      <c r="K19" s="52"/>
      <c r="M19" s="2" t="b">
        <v>0</v>
      </c>
      <c r="N19" s="54" t="b">
        <f>IF(AND(D19&lt;&gt;"",M19=TRUE),TRUE,FALSE)</f>
        <v>0</v>
      </c>
    </row>
    <row r="20" spans="2:14" ht="21.45" customHeight="1">
      <c r="B20" s="7"/>
      <c r="C20" s="53"/>
      <c r="D20" s="95" t="str">
        <f>業種データ!C18</f>
        <v>乾燥強化機能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コーティング機能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P9qeDuo1Q6YMY3iHUkB7DTpyOIr4vbsZ0x+SgMc6Uwe6CMZ8l+Pq97V7eO+0efrfjh2PizRMxVSbuNu1OU9j6A==" saltValue="I+7LGrRbFYU5kMxf/B1rS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51</v>
      </c>
      <c r="L5" s="30" t="s">
        <v>47</v>
      </c>
      <c r="M5" s="31" t="s">
        <v>48</v>
      </c>
      <c r="N5" s="31" t="s">
        <v>49</v>
      </c>
      <c r="O5" s="31" t="s">
        <v>50</v>
      </c>
      <c r="P5" s="31" t="s">
        <v>51</v>
      </c>
      <c r="Q5" s="31" t="s">
        <v>52</v>
      </c>
      <c r="R5" s="31"/>
      <c r="S5" s="31"/>
      <c r="T5" s="31"/>
      <c r="U5" s="31"/>
      <c r="V5" s="31"/>
      <c r="W5" s="31"/>
      <c r="X5" s="31"/>
      <c r="Y5" s="31"/>
      <c r="Z5" s="31"/>
      <c r="AA5" s="29"/>
      <c r="AB5" s="29"/>
      <c r="AC5" s="29"/>
      <c r="AD5" s="29"/>
      <c r="AE5" s="29"/>
    </row>
    <row r="6" spans="1:85" ht="17.7" customHeight="1" thickBot="1">
      <c r="K6" s="38">
        <f>HLOOKUP(K5,L5:AE6,2,FALSE)</f>
        <v>5</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廃棄物処理業 - 5</v>
      </c>
      <c r="D9" s="105"/>
      <c r="E9" s="105"/>
      <c r="F9" s="105"/>
      <c r="G9" s="106"/>
      <c r="K9" s="100" t="str">
        <f>L5 &amp; " - " &amp; L$6</f>
        <v>運輸業 - 1</v>
      </c>
      <c r="L9" s="101"/>
      <c r="M9" s="101"/>
      <c r="N9" s="101"/>
      <c r="O9" s="102"/>
      <c r="P9" s="104" t="str">
        <f>M5 &amp; " - " &amp; M$6</f>
        <v>小売業 - 2</v>
      </c>
      <c r="Q9" s="105"/>
      <c r="R9" s="105"/>
      <c r="S9" s="105"/>
      <c r="T9" s="106"/>
      <c r="U9" s="100" t="str">
        <f>N5 &amp; " - " &amp; N$6</f>
        <v>製造業 - 3</v>
      </c>
      <c r="V9" s="101"/>
      <c r="W9" s="101"/>
      <c r="X9" s="101"/>
      <c r="Y9" s="102"/>
      <c r="Z9" s="104" t="str">
        <f>O5 &amp; " - " &amp; O$6</f>
        <v>自動車整備業 - 4</v>
      </c>
      <c r="AA9" s="105"/>
      <c r="AB9" s="105"/>
      <c r="AC9" s="105"/>
      <c r="AD9" s="106"/>
      <c r="AE9" s="100" t="str">
        <f>P5 &amp; " - " &amp; P$6</f>
        <v>廃棄物処理業 - 5</v>
      </c>
      <c r="AF9" s="101"/>
      <c r="AG9" s="101"/>
      <c r="AH9" s="101"/>
      <c r="AI9" s="102"/>
      <c r="AJ9" s="104" t="str">
        <f>Q5 &amp; " - " &amp; Q$6</f>
        <v>物品賃貸業 - 6</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1.事業所の従事者が人手で行っている洗車・洗浄業務を自動車両洗浄機に置き換える</v>
      </c>
      <c r="D11" s="38" t="str" cm="1">
        <f t="array" ref="D11">INDEX($K11:$CG11,($K$6-1)*5+2)&amp;""</f>
        <v>2.すでに別の自動車両洗浄機が行っている洗車・洗浄業務を今回申請する自動車両洗浄機で行う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58" t="str">
        <f>$K11</f>
        <v>1.事業所の従事者が人手で行っている洗車・洗浄業務を自動車両洗浄機に置き換える</v>
      </c>
      <c r="Q11" s="58" t="str">
        <f>$L11</f>
        <v>2.すでに別の自動車両洗浄機が行っている洗車・洗浄業務を今回申請する自動車両洗浄機で行う</v>
      </c>
      <c r="R11" s="49"/>
      <c r="S11" s="49"/>
      <c r="T11" s="49"/>
      <c r="U11" s="58" t="str">
        <f>$K11</f>
        <v>1.事業所の従事者が人手で行っている洗車・洗浄業務を自動車両洗浄機に置き換える</v>
      </c>
      <c r="V11" s="58" t="str">
        <f>$L11</f>
        <v>2.すでに別の自動車両洗浄機が行っている洗車・洗浄業務を今回申請する自動車両洗浄機で行う</v>
      </c>
      <c r="W11" s="49"/>
      <c r="X11" s="49"/>
      <c r="Y11" s="49"/>
      <c r="Z11" s="58" t="str">
        <f>$K11</f>
        <v>1.事業所の従事者が人手で行っている洗車・洗浄業務を自動車両洗浄機に置き換える</v>
      </c>
      <c r="AA11" s="58" t="str">
        <f>$L11</f>
        <v>2.すでに別の自動車両洗浄機が行っている洗車・洗浄業務を今回申請する自動車両洗浄機で行う</v>
      </c>
      <c r="AB11" s="49"/>
      <c r="AC11" s="49"/>
      <c r="AD11" s="49"/>
      <c r="AE11" s="58" t="str">
        <f>$K11</f>
        <v>1.事業所の従事者が人手で行っている洗車・洗浄業務を自動車両洗浄機に置き換える</v>
      </c>
      <c r="AF11" s="58" t="str">
        <f>$L11</f>
        <v>2.すでに別の自動車両洗浄機が行っている洗車・洗浄業務を今回申請する自動車両洗浄機で行う</v>
      </c>
      <c r="AG11" s="49"/>
      <c r="AH11" s="49"/>
      <c r="AI11" s="49"/>
      <c r="AJ11" s="58" t="str">
        <f>$K11</f>
        <v>1.事業所の従事者が人手で行っている洗車・洗浄業務を自動車両洗浄機に置き換える</v>
      </c>
      <c r="AK11" s="58" t="str">
        <f>$L11</f>
        <v>2.すでに別の自動車両洗浄機が行っている洗車・洗浄業務を今回申請する自動車両洗浄機で行う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廃棄物処理業 - 5</v>
      </c>
      <c r="D15" s="50"/>
      <c r="E15" s="50"/>
      <c r="F15" s="50"/>
      <c r="G15" s="26"/>
      <c r="H15" s="26"/>
      <c r="I15" s="26"/>
      <c r="J15" s="27"/>
      <c r="K15" s="32" t="str">
        <f t="shared" ref="K15:Y15" si="1">L5 &amp; " - " &amp; L$6</f>
        <v>運輸業 - 1</v>
      </c>
      <c r="L15" s="34" t="str">
        <f t="shared" si="1"/>
        <v>小売業 - 2</v>
      </c>
      <c r="M15" s="55" t="str">
        <f t="shared" si="1"/>
        <v>製造業 - 3</v>
      </c>
      <c r="N15" s="34" t="str">
        <f t="shared" si="1"/>
        <v>自動車整備業 - 4</v>
      </c>
      <c r="O15" s="33" t="str">
        <f t="shared" si="1"/>
        <v>廃棄物処理業 - 5</v>
      </c>
      <c r="P15" s="34" t="str">
        <f t="shared" si="1"/>
        <v>物品賃貸業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洗浄強化機能</v>
      </c>
      <c r="F17" s="51"/>
      <c r="J17" s="28"/>
      <c r="K17" s="59" t="s">
        <v>55</v>
      </c>
      <c r="L17" s="61" t="str">
        <f t="shared" ref="L17:P19" si="2">$K17</f>
        <v>洗浄強化機能</v>
      </c>
      <c r="M17" s="61" t="str">
        <f t="shared" si="2"/>
        <v>洗浄強化機能</v>
      </c>
      <c r="N17" s="61" t="str">
        <f t="shared" si="2"/>
        <v>洗浄強化機能</v>
      </c>
      <c r="O17" s="61" t="str">
        <f t="shared" si="2"/>
        <v>洗浄強化機能</v>
      </c>
      <c r="P17" s="61" t="str">
        <f t="shared" si="2"/>
        <v>洗浄強化機能</v>
      </c>
      <c r="Q17" s="20"/>
      <c r="R17" s="23"/>
      <c r="S17" s="20"/>
      <c r="T17" s="23"/>
      <c r="U17" s="23"/>
      <c r="V17" s="23"/>
      <c r="W17" s="23"/>
      <c r="X17" s="23"/>
      <c r="Y17" s="23"/>
    </row>
    <row r="18" spans="1:25" ht="17.7" customHeight="1">
      <c r="A18" s="103"/>
      <c r="B18" s="18">
        <v>2</v>
      </c>
      <c r="C18" s="40" t="str" cm="1">
        <f t="array" ref="C18">INDEX($K18:$Z18,($K$6-1)*1+1)&amp;""</f>
        <v>乾燥強化機能</v>
      </c>
      <c r="F18" s="51"/>
      <c r="J18" s="28"/>
      <c r="K18" s="60" t="s">
        <v>56</v>
      </c>
      <c r="L18" s="62" t="str">
        <f t="shared" si="2"/>
        <v>乾燥強化機能</v>
      </c>
      <c r="M18" s="62" t="str">
        <f t="shared" si="2"/>
        <v>乾燥強化機能</v>
      </c>
      <c r="N18" s="62" t="str">
        <f t="shared" si="2"/>
        <v>乾燥強化機能</v>
      </c>
      <c r="O18" s="62" t="str">
        <f t="shared" si="2"/>
        <v>乾燥強化機能</v>
      </c>
      <c r="P18" s="62" t="str">
        <f t="shared" si="2"/>
        <v>乾燥強化機能</v>
      </c>
      <c r="Q18" s="21"/>
      <c r="R18" s="24"/>
      <c r="S18" s="21"/>
      <c r="T18" s="24"/>
      <c r="U18" s="24"/>
      <c r="V18" s="24"/>
      <c r="W18" s="24"/>
      <c r="X18" s="24"/>
      <c r="Y18" s="24"/>
    </row>
    <row r="19" spans="1:25" ht="17.7" customHeight="1">
      <c r="A19" s="103"/>
      <c r="B19" s="18">
        <v>3</v>
      </c>
      <c r="C19" s="40" t="str" cm="1">
        <f t="array" ref="C19">INDEX($K19:$Z19,($K$6-1)*1+1)&amp;""</f>
        <v>コーティング機能</v>
      </c>
      <c r="F19" s="51"/>
      <c r="J19" s="28"/>
      <c r="K19" s="60" t="s">
        <v>57</v>
      </c>
      <c r="L19" s="62" t="str">
        <f t="shared" si="2"/>
        <v>コーティング機能</v>
      </c>
      <c r="M19" s="62" t="str">
        <f t="shared" si="2"/>
        <v>コーティング機能</v>
      </c>
      <c r="N19" s="62" t="str">
        <f t="shared" si="2"/>
        <v>コーティング機能</v>
      </c>
      <c r="O19" s="62" t="str">
        <f t="shared" si="2"/>
        <v>コーティング機能</v>
      </c>
      <c r="P19" s="62" t="str">
        <f t="shared" si="2"/>
        <v>コーティング機能</v>
      </c>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LMAHhGIbRUrpEtyVOUiPYX0q1HYz6FKthjy80zYLwLWCbqLqQico7CAgCN5yjIYvh3NBYAODkV8luTiE0hgVQQ==" saltValue="FlSKy8uoIui7yO095UV2j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2006/metadata/properties"/>
    <ds:schemaRef ds:uri="http://schemas.microsoft.com/office/infopath/2007/PartnerControls"/>
    <ds:schemaRef ds:uri="307f33d5-412e-42f7-880e-964369499a37"/>
    <ds:schemaRef ds:uri="http://purl.org/dc/terms/"/>
    <ds:schemaRef ds:uri="5096ed87-1394-41ba-9857-c6b625d49cbd"/>
    <ds:schemaRef ds:uri="http://purl.org/dc/elements/1.1/"/>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2026-02-17T18:24:32Z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