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filterPrivacy="1" codeName="ThisWorkbook"/>
  <xr:revisionPtr revIDLastSave="0" documentId="13_ncr:1_{C25AC94A-C33F-4256-A5ED-0FB3B7B3AC4B}" xr6:coauthVersionLast="47" xr6:coauthVersionMax="47" xr10:uidLastSave="{00000000-0000-0000-0000-000000000000}"/>
  <workbookProtection workbookAlgorithmName="SHA-512" workbookHashValue="P9Oqr30NAdO4K3/N/hUffTnRHP5u9HPCQZpjAXjbah4WtjfCGlAGoOJBvx8QS0FgpbnOI+irujZ6RZVacWrLnA==" workbookSaltValue="myBu5/fOfu0LVk/Of6b3dA==" workbookSpinCount="100000" lockStructure="1"/>
  <bookViews>
    <workbookView xWindow="2040" yWindow="1128" windowWidth="29304" windowHeight="23532"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9" i="36" l="1"/>
  <c r="P18" i="36"/>
  <c r="P17" i="36"/>
  <c r="O19" i="36"/>
  <c r="O18" i="36"/>
  <c r="O17" i="36"/>
  <c r="N19" i="36"/>
  <c r="N18" i="36"/>
  <c r="N17" i="36"/>
  <c r="M19" i="36"/>
  <c r="M18" i="36"/>
  <c r="M17" i="36"/>
  <c r="L19" i="36"/>
  <c r="L18" i="36"/>
  <c r="L17" i="36"/>
  <c r="AK11" i="36"/>
  <c r="AJ11" i="36"/>
  <c r="AF11" i="36"/>
  <c r="AE11" i="36"/>
  <c r="AA11" i="36"/>
  <c r="Z11" i="36"/>
  <c r="V11" i="36"/>
  <c r="U11" i="36"/>
  <c r="Q11" i="36"/>
  <c r="P11" i="36"/>
  <c r="Y15" i="36"/>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<sst xmlns="http://schemas.openxmlformats.org/spreadsheetml/2006/main" count="149" uniqueCount="58">
  <si>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</si>
  <si>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</si>
  <si>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</si>
  <si>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</si>
  <si>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</si>
  <si>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</si>
  <si>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</si>
  <si>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</si>
  <si>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</si>
  <si>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</si>
  <si>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</si>
  <si>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</si>
  <si>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</si>
  <si>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</si>
  <si>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</si>
  <si>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</si>
  <si>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</si>
  <si>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</si>
  <si>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</si>
  <si>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</si>
  <si>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</si>
  <si>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</si>
  <si>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</si>
  <si>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</si>
  <si>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</si>
  <si>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</si>
  <si>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</si>
  <si>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</si>
  <si>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</si>
  <si>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</si>
  <si>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</si>
  <si>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</si>
  <si>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</si>
  <si>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</si>
  <si>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</si>
  <si>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</si>
  <si>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</si>
  <si>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</si>
  <si>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</si>
  <si>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</si>
  <si>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</si>
  <si>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</si>
  <si>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</si>
  <si>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</si>
  <si>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</si>
  <si>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</si>
  <si>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自動車両洗浄機</t>
    <rPh sb="0" eb="2">
      <t>ジドウ</t>
    </rPh>
    <rPh sb="2" eb="4">
      <t>シャリョウ</t>
    </rPh>
    <rPh sb="4" eb="6">
      <t>センジョウ</t>
    </rPh>
    <rPh sb="6" eb="7">
      <t>キ</t>
    </rPh>
    <phoneticPr fontId="1"/>
  </si>
  <si>
    <t>運輸業</t>
  </si>
  <si>
    <t>小売業</t>
  </si>
  <si>
    <t>製造業</t>
  </si>
  <si>
    <t>自動車整備業</t>
  </si>
  <si>
    <t>廃棄物処理業</t>
  </si>
  <si>
    <t>物品賃貸業</t>
  </si>
  <si>
    <t>1.事業所の従事者が人手で行っている洗車・洗浄業務を自動車両洗浄機に置き換える</t>
  </si>
  <si>
    <t>2.すでに別の自動車両洗浄機が行っている洗車・洗浄業務を今回申請する自動車両洗浄機で行う</t>
  </si>
  <si>
    <t>洗浄強化機能</t>
    <phoneticPr fontId="1"/>
  </si>
  <si>
    <t>乾燥強化機能</t>
    <phoneticPr fontId="1"/>
  </si>
  <si>
    <t>コーティング機能</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</si>
</sst>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9">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18" fillId="10" borderId="29" xfId="0" quotePrefix="1" applyFont="1" applyFill="1" applyBorder="1" applyProtection="1">
      <alignment vertical="center"/>
      <protection locked="0"/>
    </xf>
    <xf numFmtId="0" fontId="18" fillId="10" borderId="24" xfId="0" quotePrefix="1" applyFont="1" applyFill="1" applyBorder="1" applyProtection="1">
      <alignment vertical="center"/>
      <protection locked="0"/>
    </xf>
    <xf numFmtId="0" fontId="18" fillId="9" borderId="29" xfId="0" quotePrefix="1" applyFont="1" applyFill="1" applyBorder="1" applyProtection="1">
      <alignment vertical="center"/>
      <protection locked="0"/>
    </xf>
    <xf numFmtId="0" fontId="18" fillId="9" borderId="24" xfId="0" quotePrefix="1" applyFont="1" applyFill="1" applyBorder="1" applyProtection="1">
      <alignment vertical="center"/>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ctrlProps/ctrlProp2.xml><?xml version="1.0" encoding="utf-8"?>
<formControlPr xmlns="http://schemas.microsoft.com/office/spreadsheetml/2009/9/main" objectType="CheckBox" fmlaLink="$M$19" lockText="1" noThreeD="1"/>
</file>

<file path=xl/ctrlProps/ctrlProp3.xml><?xml version="1.0" encoding="utf-8"?>
<formControlPr xmlns="http://schemas.microsoft.com/office/spreadsheetml/2009/9/main" objectType="CheckBox" fmlaLink="$M$20" lockText="1" noThreeD="1"/>
</file>

<file path=xl/ctrlProps/ctrlProp4.xml><?xml version="1.0" encoding="utf-8"?>
<formControlPr xmlns="http://schemas.microsoft.com/office/spreadsheetml/2009/9/main" objectType="CheckBox" fmlaLink="$M$21"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213360</xdr:colOff>
          <xdr:row>18</xdr:row>
          <xdr:rowOff>7620</xdr:rowOff>
        </xdr:from>
        <xdr:to>
          <xdr:col>2</xdr:col>
          <xdr:colOff>480060</xdr:colOff>
          <xdr:row>18</xdr:row>
          <xdr:rowOff>259080</xdr:rowOff>
        </xdr:to>
        <xdr:sp macro="" textlink="">
          <xdr:nvSpPr>
            <xdr:cNvPr id="37891" name="Check Box 3" hidden="1">
              <a:extLst>
                <a:ext uri="{63B3BB69-23CF-44E3-9099-C40C66FF867C}">
                  <a14:compatExt spid="_x0000_s37891"/>
                </a:ext>
                <a:ext uri="{FF2B5EF4-FFF2-40B4-BE49-F238E27FC236}">
                  <a16:creationId xmlns:a16="http://schemas.microsoft.com/office/drawing/2014/main" id="{00000000-0008-0000-0000-00000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213360</xdr:colOff>
          <xdr:row>19</xdr:row>
          <xdr:rowOff>7620</xdr:rowOff>
        </xdr:from>
        <xdr:to>
          <xdr:col>2</xdr:col>
          <xdr:colOff>480060</xdr:colOff>
          <xdr:row>19</xdr:row>
          <xdr:rowOff>259080</xdr:rowOff>
        </xdr:to>
        <xdr:sp macro="" textlink="">
          <xdr:nvSpPr>
            <xdr:cNvPr id="37892" name="Check Box 4" hidden="1">
              <a:extLst>
                <a:ext uri="{63B3BB69-23CF-44E3-9099-C40C66FF867C}">
                  <a14:compatExt spid="_x0000_s37892"/>
                </a:ext>
                <a:ext uri="{FF2B5EF4-FFF2-40B4-BE49-F238E27FC236}">
                  <a16:creationId xmlns:a16="http://schemas.microsoft.com/office/drawing/2014/main" id="{00000000-0008-0000-0000-00000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213360</xdr:colOff>
          <xdr:row>20</xdr:row>
          <xdr:rowOff>7620</xdr:rowOff>
        </xdr:from>
        <xdr:to>
          <xdr:col>2</xdr:col>
          <xdr:colOff>480060</xdr:colOff>
          <xdr:row>20</xdr:row>
          <xdr:rowOff>259080</xdr:rowOff>
        </xdr:to>
        <xdr:sp macro="" textlink="">
          <xdr:nvSpPr>
            <xdr:cNvPr id="37893" name="Check Box 5" hidden="1">
              <a:extLst>
                <a:ext uri="{63B3BB69-23CF-44E3-9099-C40C66FF867C}">
                  <a14:compatExt spid="_x0000_s37893"/>
                </a:ext>
                <a:ext uri="{FF2B5EF4-FFF2-40B4-BE49-F238E27FC236}">
                  <a16:creationId xmlns:a16="http://schemas.microsoft.com/office/drawing/2014/main" id="{00000000-0008-0000-0000-000005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16</xdr:col>
      <xdr:colOff>0</xdr:colOff>
      <xdr:row>18</xdr:row>
      <xdr:rowOff>0</xdr:rowOff>
    </xdr:from>
    <xdr:to>
      <xdr:col>22</xdr:col>
      <xdr:colOff>95249</xdr:colOff>
      <xdr:row>35</xdr:row>
      <xdr:rowOff>182880</xdr:rowOff>
    </xdr:to>
    <xdr:sp macro="" textlink="">
      <xdr:nvSpPr>
        <xdr:cNvPr id="2" name="正方形/長方形 1">
          <a:extLst>
            <a:ext uri="{FF2B5EF4-FFF2-40B4-BE49-F238E27FC236}">
              <a16:creationId xmlns:a16="http://schemas.microsoft.com/office/drawing/2014/main" id="{4B40FAB4-B03A-429C-89CB-36B43BCAC362}"/>
            </a:ext>
          </a:extLst>
        </xdr:cNvPr>
        <xdr:cNvSpPr/>
      </xdr:nvSpPr>
      <xdr:spPr>
        <a:xfrm>
          <a:off x="8161020" y="4937760"/>
          <a:ext cx="3752849" cy="2529840"/>
        </a:xfrm>
        <a:prstGeom prst="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000" b="1">
              <a:solidFill>
                <a:sysClr val="windowText" lastClr="000000"/>
              </a:solidFill>
              <a:effectLst/>
              <a:latin typeface="+mn-ea"/>
              <a:ea typeface="+mn-ea"/>
              <a:cs typeface="+mn-cs"/>
            </a:rPr>
            <a:t>洗浄強化機能 ：</a:t>
          </a:r>
          <a:r>
            <a:rPr lang="ja-JP" altLang="en-US" sz="1000">
              <a:solidFill>
                <a:sysClr val="windowText" lastClr="000000"/>
              </a:solidFill>
              <a:effectLst/>
              <a:latin typeface="+mn-ea"/>
              <a:ea typeface="+mn-ea"/>
              <a:cs typeface="+mn-cs"/>
            </a:rPr>
            <a:t>洗車ブラシをインバーター制御することにより、洗浄力を強化する機能</a:t>
          </a:r>
        </a:p>
        <a:p>
          <a:pPr algn="l"/>
          <a:r>
            <a:rPr lang="ja-JP" altLang="en-US" sz="1000">
              <a:solidFill>
                <a:sysClr val="windowText" lastClr="000000"/>
              </a:solidFill>
              <a:effectLst/>
              <a:latin typeface="+mn-ea"/>
              <a:ea typeface="+mn-ea"/>
              <a:cs typeface="+mn-cs"/>
            </a:rPr>
            <a:t>または２．２</a:t>
          </a:r>
          <a:r>
            <a:rPr lang="en-US" altLang="ja-JP" sz="1000">
              <a:solidFill>
                <a:sysClr val="windowText" lastClr="000000"/>
              </a:solidFill>
              <a:effectLst/>
              <a:latin typeface="+mn-ea"/>
              <a:ea typeface="+mn-ea"/>
              <a:cs typeface="+mn-cs"/>
            </a:rPr>
            <a:t>kw</a:t>
          </a:r>
          <a:r>
            <a:rPr lang="ja-JP" altLang="en-US" sz="1000">
              <a:solidFill>
                <a:sysClr val="windowText" lastClr="000000"/>
              </a:solidFill>
              <a:effectLst/>
              <a:latin typeface="+mn-ea"/>
              <a:ea typeface="+mn-ea"/>
              <a:cs typeface="+mn-cs"/>
            </a:rPr>
            <a:t>以上のポンプモーターによる高圧洗浄機能</a:t>
          </a:r>
        </a:p>
        <a:p>
          <a:pPr algn="l"/>
          <a:r>
            <a:rPr lang="ja-JP" altLang="en-US" sz="1000">
              <a:solidFill>
                <a:sysClr val="windowText" lastClr="000000"/>
              </a:solidFill>
              <a:effectLst/>
              <a:latin typeface="+mn-ea"/>
              <a:ea typeface="+mn-ea"/>
              <a:cs typeface="+mn-cs"/>
            </a:rPr>
            <a:t>（インバーター制御無し、または１．５</a:t>
          </a:r>
          <a:r>
            <a:rPr lang="en-US" altLang="ja-JP" sz="1000">
              <a:solidFill>
                <a:sysClr val="windowText" lastClr="000000"/>
              </a:solidFill>
              <a:effectLst/>
              <a:latin typeface="+mn-ea"/>
              <a:ea typeface="+mn-ea"/>
              <a:cs typeface="+mn-cs"/>
            </a:rPr>
            <a:t>kw</a:t>
          </a:r>
          <a:r>
            <a:rPr lang="ja-JP" altLang="en-US" sz="1000">
              <a:solidFill>
                <a:sysClr val="windowText" lastClr="000000"/>
              </a:solidFill>
              <a:effectLst/>
              <a:latin typeface="+mn-ea"/>
              <a:ea typeface="+mn-ea"/>
              <a:cs typeface="+mn-cs"/>
            </a:rPr>
            <a:t>以下のポンプモーターによる洗浄機能の製品からの置き換えを対象とする）</a:t>
          </a:r>
          <a:endParaRPr lang="en-US" altLang="ja-JP" sz="1000">
            <a:solidFill>
              <a:sysClr val="windowText" lastClr="000000"/>
            </a:solidFill>
            <a:effectLst/>
            <a:latin typeface="+mn-ea"/>
            <a:ea typeface="+mn-ea"/>
            <a:cs typeface="+mn-cs"/>
          </a:endParaRPr>
        </a:p>
        <a:p>
          <a:pPr algn="l"/>
          <a:endParaRPr kumimoji="1" lang="en-US" altLang="ja-JP" sz="500">
            <a:solidFill>
              <a:sysClr val="windowText" lastClr="000000"/>
            </a:solidFill>
            <a:effectLst/>
            <a:latin typeface="+mn-ea"/>
            <a:ea typeface="+mn-ea"/>
            <a:cs typeface="+mn-cs"/>
          </a:endParaRPr>
        </a:p>
        <a:p>
          <a:pPr algn="l"/>
          <a:r>
            <a:rPr lang="ja-JP" altLang="en-US" sz="1000" b="1">
              <a:solidFill>
                <a:sysClr val="windowText" lastClr="000000"/>
              </a:solidFill>
              <a:effectLst/>
              <a:latin typeface="+mn-ea"/>
              <a:ea typeface="+mn-ea"/>
              <a:cs typeface="+mn-cs"/>
            </a:rPr>
            <a:t>乾燥強化機能 ：</a:t>
          </a:r>
          <a:r>
            <a:rPr lang="ja-JP" altLang="en-US" sz="1000">
              <a:solidFill>
                <a:sysClr val="windowText" lastClr="000000"/>
              </a:solidFill>
              <a:effectLst/>
              <a:latin typeface="+mn-ea"/>
              <a:ea typeface="+mn-ea"/>
              <a:cs typeface="+mn-cs"/>
            </a:rPr>
            <a:t>５．５</a:t>
          </a:r>
          <a:r>
            <a:rPr lang="en-US" altLang="ja-JP" sz="1000">
              <a:solidFill>
                <a:sysClr val="windowText" lastClr="000000"/>
              </a:solidFill>
              <a:effectLst/>
              <a:latin typeface="+mn-ea"/>
              <a:ea typeface="+mn-ea"/>
              <a:cs typeface="+mn-cs"/>
            </a:rPr>
            <a:t>kw</a:t>
          </a:r>
          <a:r>
            <a:rPr lang="ja-JP" altLang="en-US" sz="1000">
              <a:solidFill>
                <a:sysClr val="windowText" lastClr="000000"/>
              </a:solidFill>
              <a:effectLst/>
              <a:latin typeface="+mn-ea"/>
              <a:ea typeface="+mn-ea"/>
              <a:cs typeface="+mn-cs"/>
            </a:rPr>
            <a:t>以上のブロワーモーターまたは伸縮・可変ノズルにより、自動乾燥を強化する機能。</a:t>
          </a:r>
        </a:p>
        <a:p>
          <a:pPr algn="l"/>
          <a:r>
            <a:rPr lang="ja-JP" altLang="en-US" sz="1000">
              <a:solidFill>
                <a:sysClr val="windowText" lastClr="000000"/>
              </a:solidFill>
              <a:effectLst/>
              <a:latin typeface="+mn-ea"/>
              <a:ea typeface="+mn-ea"/>
              <a:cs typeface="+mn-cs"/>
            </a:rPr>
            <a:t>（３．６５</a:t>
          </a:r>
          <a:r>
            <a:rPr lang="en-US" altLang="ja-JP" sz="1000">
              <a:solidFill>
                <a:sysClr val="windowText" lastClr="000000"/>
              </a:solidFill>
              <a:effectLst/>
              <a:latin typeface="+mn-ea"/>
              <a:ea typeface="+mn-ea"/>
              <a:cs typeface="+mn-cs"/>
            </a:rPr>
            <a:t>kw</a:t>
          </a:r>
          <a:r>
            <a:rPr lang="ja-JP" altLang="en-US" sz="1000">
              <a:solidFill>
                <a:sysClr val="windowText" lastClr="000000"/>
              </a:solidFill>
              <a:effectLst/>
              <a:latin typeface="+mn-ea"/>
              <a:ea typeface="+mn-ea"/>
              <a:cs typeface="+mn-cs"/>
            </a:rPr>
            <a:t>以下のブロワーモーターによる乾燥機能、または可変ノズルを搭載していない製品からの置き換えを対象とする）</a:t>
          </a:r>
          <a:endParaRPr lang="en-US" altLang="ja-JP" sz="1000">
            <a:solidFill>
              <a:sysClr val="windowText" lastClr="000000"/>
            </a:solidFill>
            <a:effectLst/>
            <a:latin typeface="+mn-ea"/>
            <a:ea typeface="+mn-ea"/>
            <a:cs typeface="+mn-cs"/>
          </a:endParaRPr>
        </a:p>
        <a:p>
          <a:pPr algn="l"/>
          <a:endParaRPr kumimoji="1" lang="en-US" altLang="ja-JP" sz="500">
            <a:solidFill>
              <a:sysClr val="windowText" lastClr="000000"/>
            </a:solidFill>
            <a:latin typeface="+mn-ea"/>
            <a:ea typeface="+mn-ea"/>
          </a:endParaRPr>
        </a:p>
        <a:p>
          <a:pPr algn="l"/>
          <a:r>
            <a:rPr lang="ja-JP" altLang="en-US" sz="1000" b="1">
              <a:solidFill>
                <a:sysClr val="windowText" lastClr="000000"/>
              </a:solidFill>
              <a:effectLst/>
              <a:latin typeface="+mn-ea"/>
              <a:ea typeface="+mn-ea"/>
              <a:cs typeface="+mn-cs"/>
            </a:rPr>
            <a:t>コーティング機能 ：</a:t>
          </a:r>
          <a:r>
            <a:rPr lang="ja-JP" altLang="en-US" sz="1000">
              <a:solidFill>
                <a:sysClr val="windowText" lastClr="000000"/>
              </a:solidFill>
              <a:effectLst/>
              <a:latin typeface="+mn-ea"/>
              <a:ea typeface="+mn-ea"/>
              <a:cs typeface="+mn-cs"/>
            </a:rPr>
            <a:t>ワックス、撥水</a:t>
          </a:r>
          <a:r>
            <a:rPr lang="en-US" altLang="ja-JP" sz="1000">
              <a:solidFill>
                <a:sysClr val="windowText" lastClr="000000"/>
              </a:solidFill>
              <a:effectLst/>
              <a:latin typeface="+mn-ea"/>
              <a:ea typeface="+mn-ea"/>
              <a:cs typeface="+mn-cs"/>
            </a:rPr>
            <a:t>(</a:t>
          </a:r>
          <a:r>
            <a:rPr lang="ja-JP" altLang="en-US" sz="1000">
              <a:solidFill>
                <a:sysClr val="windowText" lastClr="000000"/>
              </a:solidFill>
              <a:effectLst/>
              <a:latin typeface="+mn-ea"/>
              <a:ea typeface="+mn-ea"/>
              <a:cs typeface="+mn-cs"/>
            </a:rPr>
            <a:t>ポリマー</a:t>
          </a:r>
          <a:r>
            <a:rPr lang="en-US" altLang="ja-JP" sz="1000">
              <a:solidFill>
                <a:sysClr val="windowText" lastClr="000000"/>
              </a:solidFill>
              <a:effectLst/>
              <a:latin typeface="+mn-ea"/>
              <a:ea typeface="+mn-ea"/>
              <a:cs typeface="+mn-cs"/>
            </a:rPr>
            <a:t>)</a:t>
          </a:r>
          <a:r>
            <a:rPr lang="ja-JP" altLang="en-US" sz="1000">
              <a:solidFill>
                <a:sysClr val="windowText" lastClr="000000"/>
              </a:solidFill>
              <a:effectLst/>
              <a:latin typeface="+mn-ea"/>
              <a:ea typeface="+mn-ea"/>
              <a:cs typeface="+mn-cs"/>
            </a:rPr>
            <a:t>コート、ガラスコート、純水などのいずれかを塗布する機能</a:t>
          </a:r>
          <a:endParaRPr kumimoji="1" lang="ja-JP" altLang="en-US" sz="1000">
            <a:solidFill>
              <a:sysClr val="windowText" lastClr="00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c r="B1" t="s">
        <v>2</v>
      </c>
      <c r="M1"/>
      <c r="P1" t="s">
        <v>40</v>
      </c>
    </row>
    <row r="2" spans="2:16" ht="23.7" customHeight="1">
      <c r="B2" s="4"/>
      <c r="C2" s="63" t="s">
        <v>17</v>
      </c>
      <c r="D2" s="63"/>
      <c r="E2" s="63"/>
      <c r="F2" s="63"/>
      <c r="G2" s="63"/>
      <c r="H2" s="63"/>
      <c r="I2" s="63"/>
      <c r="J2" s="63"/>
      <c r="K2" s="4"/>
      <c r="M2"/>
    </row>
    <row r="3" spans="2:16" ht="45" customHeight="1">
      <c r="C3" s="64" t="s">
        <v>18</v>
      </c>
      <c r="D3" s="65"/>
      <c r="E3" s="65"/>
      <c r="F3" s="65"/>
      <c r="G3" s="65"/>
      <c r="H3" s="65"/>
      <c r="I3" s="65"/>
      <c r="J3" s="65"/>
      <c r="M3"/>
    </row>
    <row r="4" spans="2:16" ht="17.7" customHeight="1">
      <c r="B4" t="s">
        <v>3</v>
      </c>
    </row>
    <row r="5" spans="2:16" ht="17.7" customHeight="1">
      <c r="C5" s="76" t="s">
        <v>0</v>
      </c>
      <c r="D5" s="77"/>
      <c r="E5" s="78" t="s">
        <v>46</v>
      </c>
      <c r="F5" s="79"/>
      <c r="G5" s="79"/>
      <c r="H5" s="79"/>
      <c r="I5" s="79"/>
      <c r="J5" s="80"/>
    </row>
    <row r="6" spans="2:16" ht="17.7" customHeight="1">
      <c r="C6" s="76" t="s">
        <v>1</v>
      </c>
      <c r="D6" s="77"/>
      <c r="E6" s="81" t="str">
        <f>業種データ!K5</f>
        <v>物品賃貸業</v>
      </c>
      <c r="F6" s="82"/>
      <c r="G6" s="82"/>
      <c r="H6" s="82"/>
      <c r="I6" s="82"/>
      <c r="J6" s="83"/>
    </row>
    <row r="7" spans="2:16" ht="17.7" customHeight="1">
      <c r="M7" s="19" t="s">
        <v>15</v>
      </c>
    </row>
    <row r="8" spans="2:16" ht="17.7" customHeight="1">
      <c r="B8" t="s">
        <v>4</v>
      </c>
      <c r="M8" s="19"/>
    </row>
    <row r="9" spans="2:16" ht="17.7" customHeight="1">
      <c r="C9" s="66" t="s">
        <v>5</v>
      </c>
      <c r="D9" s="67"/>
      <c r="E9" s="68"/>
      <c r="F9" s="69"/>
      <c r="G9" s="69"/>
      <c r="H9" s="69"/>
      <c r="I9" s="69"/>
      <c r="J9" s="70"/>
      <c r="M9" s="19" t="s">
        <v>16</v>
      </c>
    </row>
    <row r="10" spans="2:16" ht="17.7" customHeight="1">
      <c r="M10" s="19"/>
    </row>
    <row r="11" spans="2:16" ht="17.7" customHeight="1">
      <c r="B11" t="s">
        <v>6</v>
      </c>
      <c r="M11" s="19"/>
    </row>
    <row r="12" spans="2:16" ht="17.7" customHeight="1">
      <c r="C12" s="66" t="s">
        <v>7</v>
      </c>
      <c r="D12" s="67"/>
      <c r="E12" s="68"/>
      <c r="F12" s="69"/>
      <c r="G12" s="69"/>
      <c r="H12" s="69"/>
      <c r="I12" s="69"/>
      <c r="J12" s="70"/>
      <c r="M12" s="19" t="s">
        <v>16</v>
      </c>
    </row>
    <row r="13" spans="2:16" ht="17.7" customHeight="1">
      <c r="M13" s="19"/>
    </row>
    <row r="14" spans="2:16" ht="17.7" customHeight="1">
      <c r="B14" t="s">
        <v>8</v>
      </c>
      <c r="M14" s="19"/>
    </row>
    <row r="15" spans="2:16" ht="53.4" customHeight="1">
      <c r="C15" s="71" t="s">
        <v>12</v>
      </c>
      <c r="D15" s="72"/>
      <c r="E15" s="73"/>
      <c r="F15" s="74"/>
      <c r="G15" s="74"/>
      <c r="H15" s="74"/>
      <c r="I15" s="74"/>
      <c r="J15" s="75"/>
      <c r="M15" s="5" t="s">
        <v>20</v>
      </c>
    </row>
    <row r="16" spans="2:16" ht="17.7" customHeight="1">
      <c r="D16" s="6"/>
      <c r="M16" s="19"/>
    </row>
    <row r="17" spans="2:14" ht="17.7" customHeight="1">
      <c r="B17" t="s">
        <v>34</v>
      </c>
      <c r="D17" s="6"/>
      <c r="M17" s="19"/>
    </row>
    <row r="18" spans="2:14" ht="27.6" customHeight="1">
      <c r="C18" s="96" t="s">
        <v>45</v>
      </c>
      <c r="D18" s="96"/>
      <c r="E18" s="96"/>
      <c r="F18" s="96"/>
      <c r="G18" s="96"/>
      <c r="H18" s="96"/>
      <c r="I18" s="96"/>
      <c r="J18" s="96"/>
      <c r="M18" s="19"/>
    </row>
    <row r="19" spans="2:14" ht="21.45" customHeight="1">
      <c r="B19" s="7"/>
      <c r="C19" s="53"/>
      <c r="D19" s="95" t="str">
        <f>業種データ!C17</f>
        <v>洗浄強化機能</v>
      </c>
      <c r="E19" s="95"/>
      <c r="F19" s="95"/>
      <c r="G19" s="95"/>
      <c r="H19" s="95"/>
      <c r="I19" s="95"/>
      <c r="J19" s="95"/>
      <c r="K19" s="52"/>
      <c r="M19" s="2" t="b">
        <v>0</v>
      </c>
      <c r="N19" s="54" t="b">
        <f>IF(AND(D19&lt;&gt;"",M19=TRUE),TRUE,FALSE)</f>
        <v>0</v>
      </c>
    </row>
    <row r="20" spans="2:14" ht="21.45" customHeight="1">
      <c r="B20" s="7"/>
      <c r="C20" s="53"/>
      <c r="D20" s="95" t="str">
        <f>業種データ!C18</f>
        <v>乾燥強化機能</v>
      </c>
      <c r="E20" s="95"/>
      <c r="F20" s="95"/>
      <c r="G20" s="95"/>
      <c r="H20" s="95"/>
      <c r="I20" s="95"/>
      <c r="J20" s="95"/>
      <c r="K20" s="52"/>
      <c r="M20" s="2" t="b">
        <v>0</v>
      </c>
      <c r="N20" s="54" t="b">
        <f t="shared" ref="N20:N21" si="0">IF(AND(D20&lt;&gt;"",M20=TRUE),TRUE,FALSE)</f>
        <v>0</v>
      </c>
    </row>
    <row r="21" spans="2:14" ht="21.45" customHeight="1">
      <c r="B21" s="7"/>
      <c r="C21" s="53"/>
      <c r="D21" s="95" t="str">
        <f>業種データ!C19</f>
        <v>コーティング機能</v>
      </c>
      <c r="E21" s="95"/>
      <c r="F21" s="95"/>
      <c r="G21" s="95"/>
      <c r="H21" s="95"/>
      <c r="I21" s="95"/>
      <c r="J21" s="95"/>
      <c r="K21" s="52"/>
      <c r="M21" s="2" t="b">
        <v>0</v>
      </c>
      <c r="N21" s="54" t="b">
        <f t="shared" si="0"/>
        <v>0</v>
      </c>
    </row>
    <row r="22" spans="2:14" ht="21.45" hidden="1" customHeight="1">
      <c r="B22" s="7"/>
      <c r="C22" s="53"/>
      <c r="D22" s="97" t="str">
        <f>業種データ!C20</f>
        <v/>
      </c>
      <c r="E22" s="97"/>
      <c r="F22" s="98"/>
      <c r="G22" s="9"/>
      <c r="H22" s="52"/>
      <c r="I22" s="52"/>
      <c r="J22" s="52"/>
      <c r="K22" s="52"/>
    </row>
    <row r="23" spans="2:14" ht="21.45" hidden="1" customHeight="1">
      <c r="B23" s="7"/>
      <c r="C23" s="53"/>
      <c r="D23" s="92" t="str">
        <f>業種データ!C21</f>
        <v/>
      </c>
      <c r="E23" s="92"/>
      <c r="F23" s="93"/>
      <c r="G23" s="9"/>
      <c r="H23" s="52"/>
      <c r="I23" s="52"/>
      <c r="J23" s="52"/>
      <c r="K23" s="52"/>
    </row>
    <row r="24" spans="2:14" ht="21.45" hidden="1" customHeight="1">
      <c r="B24" s="7"/>
      <c r="C24" s="53"/>
      <c r="D24" s="92" t="str">
        <f>業種データ!C22</f>
        <v/>
      </c>
      <c r="E24" s="92"/>
      <c r="F24" s="93"/>
      <c r="G24" s="9"/>
      <c r="H24" s="52"/>
      <c r="I24" s="52"/>
      <c r="J24" s="52"/>
      <c r="K24" s="52"/>
    </row>
    <row r="25" spans="2:14" ht="21.45" hidden="1" customHeight="1">
      <c r="B25" s="7"/>
      <c r="C25" s="53"/>
      <c r="D25" s="92" t="str">
        <f>業種データ!C23</f>
        <v/>
      </c>
      <c r="E25" s="92"/>
      <c r="F25" s="93"/>
      <c r="G25" s="9"/>
      <c r="H25" s="52"/>
      <c r="I25" s="52"/>
      <c r="J25" s="52"/>
      <c r="K25" s="52"/>
    </row>
    <row r="26" spans="2:14" ht="21.45" hidden="1" customHeight="1">
      <c r="B26" s="7"/>
      <c r="C26" s="53"/>
      <c r="D26" s="92" t="str">
        <f>業種データ!C24</f>
        <v/>
      </c>
      <c r="E26" s="92"/>
      <c r="F26" s="93"/>
      <c r="G26" s="9"/>
      <c r="H26" s="52"/>
      <c r="I26" s="52"/>
      <c r="J26" s="52"/>
      <c r="K26" s="52"/>
    </row>
    <row r="27" spans="2:14" ht="21.45" hidden="1" customHeight="1">
      <c r="B27" s="7"/>
      <c r="C27" s="53"/>
      <c r="D27" s="92" t="str">
        <f>業種データ!C25</f>
        <v/>
      </c>
      <c r="E27" s="92"/>
      <c r="F27" s="93"/>
      <c r="G27" s="9"/>
      <c r="H27" s="52"/>
      <c r="I27" s="52"/>
      <c r="J27" s="52"/>
      <c r="K27" s="52"/>
    </row>
    <row r="28" spans="2:14" ht="21.45" hidden="1" customHeight="1">
      <c r="B28" s="7"/>
      <c r="C28" s="53"/>
      <c r="D28" s="92" t="str">
        <f>業種データ!C26</f>
        <v/>
      </c>
      <c r="E28" s="92"/>
      <c r="F28" s="93"/>
      <c r="G28" s="9"/>
      <c r="H28" s="52"/>
      <c r="I28" s="52"/>
      <c r="J28" s="52"/>
      <c r="K28" s="52"/>
    </row>
    <row r="29" spans="2:14" ht="17.7" customHeight="1">
      <c r="B29" s="7"/>
      <c r="C29" s="10"/>
      <c r="D29" s="10"/>
      <c r="E29" s="3"/>
      <c r="F29" s="3"/>
      <c r="G29" s="8"/>
      <c r="H29" s="1"/>
      <c r="J29" s="1"/>
    </row>
    <row r="30" spans="2:14" ht="17.7" customHeight="1">
      <c r="B30" s="7"/>
      <c r="C30" s="94" t="s">
        <v>35</v>
      </c>
      <c r="D30" s="94"/>
      <c r="E30" s="94"/>
      <c r="F30" s="94"/>
      <c r="G30" s="94"/>
      <c r="H30" s="94"/>
      <c r="I30" s="94"/>
      <c r="J30" s="94"/>
    </row>
    <row r="31" spans="2:14" ht="17.399999999999999" customHeight="1">
      <c r="B31" s="7"/>
      <c r="C31" s="94" t="s">
        <v>38</v>
      </c>
      <c r="D31" s="94"/>
      <c r="E31" s="94"/>
      <c r="F31" s="94"/>
      <c r="G31" s="94"/>
      <c r="H31" s="94"/>
      <c r="I31" s="94"/>
      <c r="J31" s="94"/>
    </row>
    <row r="32" spans="2:14" ht="17.399999999999999" customHeight="1">
      <c r="B32" s="7"/>
      <c r="C32" s="94" t="s">
        <v>39</v>
      </c>
      <c r="D32" s="94"/>
      <c r="E32" s="94"/>
      <c r="F32" s="94"/>
      <c r="G32" s="94"/>
      <c r="H32" s="94"/>
      <c r="I32" s="94"/>
      <c r="J32" s="94"/>
    </row>
    <row r="33" spans="2:14" ht="17.7" customHeight="1">
      <c r="B33" s="7"/>
      <c r="C33" s="94" t="s">
        <v>36</v>
      </c>
      <c r="D33" s="94"/>
      <c r="E33" s="94"/>
      <c r="F33" s="94"/>
      <c r="G33" s="94"/>
      <c r="H33" s="94"/>
      <c r="I33" s="94"/>
      <c r="J33" s="94"/>
    </row>
    <row r="34" spans="2:14" ht="17.7" customHeight="1">
      <c r="B34" s="7"/>
      <c r="C34" s="94" t="s">
        <v>37</v>
      </c>
      <c r="D34" s="94"/>
      <c r="E34" s="94"/>
      <c r="F34" s="94"/>
      <c r="G34" s="94"/>
      <c r="H34" s="94"/>
      <c r="I34" s="94"/>
      <c r="J34" s="94"/>
    </row>
    <row r="35" spans="2:14" ht="17.7" customHeight="1">
      <c r="B35" s="7"/>
      <c r="C35" s="10"/>
      <c r="D35" s="10"/>
      <c r="E35" s="3"/>
      <c r="F35" s="3"/>
      <c r="G35" s="8"/>
      <c r="H35" s="1"/>
      <c r="J35" s="1"/>
    </row>
    <row r="36" spans="2:14" ht="17.7" customHeight="1">
      <c r="B36" t="s">
        <v>9</v>
      </c>
    </row>
    <row r="37" spans="2:14" ht="17.7" customHeight="1">
      <c r="C37" s="11"/>
      <c r="D37" s="89" t="s">
        <v>11</v>
      </c>
      <c r="E37" s="90"/>
      <c r="F37" s="90"/>
      <c r="G37" s="90"/>
      <c r="H37" s="90"/>
      <c r="I37" s="90"/>
      <c r="J37" s="91"/>
      <c r="K37" s="12"/>
      <c r="M37" s="2" t="b">
        <v>0</v>
      </c>
    </row>
    <row r="38" spans="2:14" ht="17.7" customHeight="1">
      <c r="B38" s="7"/>
    </row>
    <row r="39" spans="2:14" ht="17.7" customHeight="1" thickBot="1">
      <c r="B39" s="13" t="s">
        <v>14</v>
      </c>
      <c r="M39" s="5" t="s">
        <v>29</v>
      </c>
      <c r="N39" s="54" t="s">
        <v>41</v>
      </c>
    </row>
    <row r="40" spans="2:14" ht="17.7" customHeight="1" thickBot="1">
      <c r="C40" s="84" t="s">
        <v>10</v>
      </c>
      <c r="D40" s="85"/>
      <c r="E40" s="86" t="str">
        <f>E45</f>
        <v>判定中（すべての項目に入力してください。）</v>
      </c>
      <c r="F40" s="87"/>
      <c r="G40" s="87"/>
      <c r="H40" s="87"/>
      <c r="I40" s="88"/>
      <c r="M40" s="14">
        <f>COUNTA(E9,E12,E15)+N(M37)</f>
        <v>0</v>
      </c>
      <c r="N40" s="5">
        <f>COUNTIF(N19:N21,"=true")</f>
        <v>0</v>
      </c>
    </row>
    <row r="41" spans="2:14" ht="17.7" customHeight="1">
      <c r="C41" s="15"/>
      <c r="M41" s="16" t="s">
        <v>42</v>
      </c>
    </row>
    <row r="42" spans="2:14" ht="17.7" customHeight="1">
      <c r="M42" s="17" t="s">
        <v>43</v>
      </c>
    </row>
    <row r="43" spans="2:14">
      <c r="M43" s="17" t="s">
        <v>44</v>
      </c>
    </row>
    <row r="45" spans="2:14" hidden="1">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SazYsVR883wFF1WkSZk1E3XKgVE8XHZ3+oCHK2p3UsPkPOJWMffOZu6Ev4sjeRdbo88VaKNlXRFFBJxUrS1qnw==" saltValue="FdPrFmvcim0+81mFN49Q6w=="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mc:AlternateContent xmlns:mc="http://schemas.openxmlformats.org/markup-compatibility/2006">
          <mc:Choice Requires="x14">
            <control shapeId="37891" r:id="rId5" name="Check Box 3">
              <controlPr locked="0" defaultSize="0" autoFill="0" autoLine="0" autoPict="0">
                <anchor moveWithCells="1">
                  <from>
                    <xdr:col>2</xdr:col>
                    <xdr:colOff>213360</xdr:colOff>
                    <xdr:row>18</xdr:row>
                    <xdr:rowOff>7620</xdr:rowOff>
                  </from>
                  <to>
                    <xdr:col>2</xdr:col>
                    <xdr:colOff>480060</xdr:colOff>
                    <xdr:row>18</xdr:row>
                    <xdr:rowOff>259080</xdr:rowOff>
                  </to>
                </anchor>
              </controlPr>
            </control>
          </mc:Choice>
        </mc:AlternateContent>
        <mc:AlternateContent xmlns:mc="http://schemas.openxmlformats.org/markup-compatibility/2006">
          <mc:Choice Requires="x14">
            <control shapeId="37892" r:id="rId6" name="Check Box 4">
              <controlPr locked="0" defaultSize="0" autoFill="0" autoLine="0" autoPict="0">
                <anchor moveWithCells="1">
                  <from>
                    <xdr:col>2</xdr:col>
                    <xdr:colOff>213360</xdr:colOff>
                    <xdr:row>19</xdr:row>
                    <xdr:rowOff>7620</xdr:rowOff>
                  </from>
                  <to>
                    <xdr:col>2</xdr:col>
                    <xdr:colOff>480060</xdr:colOff>
                    <xdr:row>19</xdr:row>
                    <xdr:rowOff>259080</xdr:rowOff>
                  </to>
                </anchor>
              </controlPr>
            </control>
          </mc:Choice>
        </mc:AlternateContent>
        <mc:AlternateContent xmlns:mc="http://schemas.openxmlformats.org/markup-compatibility/2006">
          <mc:Choice Requires="x14">
            <control shapeId="37893" r:id="rId7" name="Check Box 5">
              <controlPr locked="0" defaultSize="0" autoFill="0" autoLine="0" autoPict="0">
                <anchor moveWithCells="1">
                  <from>
                    <xdr:col>2</xdr:col>
                    <xdr:colOff>213360</xdr:colOff>
                    <xdr:row>20</xdr:row>
                    <xdr:rowOff>7620</xdr:rowOff>
                  </from>
                  <to>
                    <xdr:col>2</xdr:col>
                    <xdr:colOff>480060</xdr:colOff>
                    <xdr:row>20</xdr:row>
                    <xdr:rowOff>259080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c r="K2" s="36"/>
      <c r="L2" s="18" t="s">
        <v>21</v>
      </c>
      <c r="M2" s="35"/>
      <c r="N2" s="18" t="s">
        <v>30</v>
      </c>
      <c r="O2" s="45"/>
      <c r="P2" s="18" t="s">
        <v>31</v>
      </c>
    </row>
    <row r="4" spans="1:85" ht="17.7" customHeight="1" thickBot="1"/>
    <row r="5" spans="1:85" ht="17.399999999999999" customHeight="1">
      <c r="A5" s="99" t="s">
        <v>22</v>
      </c>
      <c r="B5" s="99"/>
      <c r="K5" s="41" t="s">
        <v>52</v>
      </c>
      <c r="L5" s="30" t="s">
        <v>47</v>
      </c>
      <c r="M5" s="31" t="s">
        <v>48</v>
      </c>
      <c r="N5" s="31" t="s">
        <v>49</v>
      </c>
      <c r="O5" s="31" t="s">
        <v>50</v>
      </c>
      <c r="P5" s="31" t="s">
        <v>51</v>
      </c>
      <c r="Q5" s="31" t="s">
        <v>52</v>
      </c>
      <c r="R5" s="31"/>
      <c r="S5" s="31"/>
      <c r="T5" s="31"/>
      <c r="U5" s="31"/>
      <c r="V5" s="31"/>
      <c r="W5" s="31"/>
      <c r="X5" s="31"/>
      <c r="Y5" s="31"/>
      <c r="Z5" s="31"/>
      <c r="AA5" s="29"/>
      <c r="AB5" s="29"/>
      <c r="AC5" s="29"/>
      <c r="AD5" s="29"/>
      <c r="AE5" s="29"/>
    </row>
    <row r="6" spans="1:85" ht="17.7" customHeight="1" thickBot="1">
      <c r="K6" s="38">
        <f>HLOOKUP(K5,L5:AE6,2,FALSE)</f>
        <v>6</v>
      </c>
      <c r="L6" s="42">
        <f>IF(L5&lt;&gt;"",COLUMN()-11,"")</f>
        <v>1</v>
      </c>
      <c r="M6" s="43">
        <f t="shared" ref="M6:Z6" si="0">IF(M5&lt;&gt;"",COLUMN()-11,"")</f>
        <v>2</v>
      </c>
      <c r="N6" s="43">
        <f t="shared" si="0"/>
        <v>3</v>
      </c>
      <c r="O6" s="43">
        <f t="shared" si="0"/>
        <v>4</v>
      </c>
      <c r="P6" s="43">
        <f t="shared" si="0"/>
        <v>5</v>
      </c>
      <c r="Q6" s="43">
        <f t="shared" si="0"/>
        <v>6</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row r="8" spans="1:85" ht="17.7" customHeight="1" thickBot="1"/>
    <row r="9" spans="1:85" ht="30.6" customHeight="1" thickBot="1">
      <c r="A9" s="107" t="s">
        <v>23</v>
      </c>
      <c r="B9" s="108"/>
      <c r="C9" s="104" t="str">
        <f>K$5 &amp; " - " &amp; K$6</f>
        <v>物品賃貸業 - 6</v>
      </c>
      <c r="D9" s="105"/>
      <c r="E9" s="105"/>
      <c r="F9" s="105"/>
      <c r="G9" s="106"/>
      <c r="K9" s="100" t="str">
        <f>L5 &amp; " - " &amp; L$6</f>
        <v>運輸業 - 1</v>
      </c>
      <c r="L9" s="101"/>
      <c r="M9" s="101"/>
      <c r="N9" s="101"/>
      <c r="O9" s="102"/>
      <c r="P9" s="104" t="str">
        <f>M5 &amp; " - " &amp; M$6</f>
        <v>小売業 - 2</v>
      </c>
      <c r="Q9" s="105"/>
      <c r="R9" s="105"/>
      <c r="S9" s="105"/>
      <c r="T9" s="106"/>
      <c r="U9" s="100" t="str">
        <f>N5 &amp; " - " &amp; N$6</f>
        <v>製造業 - 3</v>
      </c>
      <c r="V9" s="101"/>
      <c r="W9" s="101"/>
      <c r="X9" s="101"/>
      <c r="Y9" s="102"/>
      <c r="Z9" s="104" t="str">
        <f>O5 &amp; " - " &amp; O$6</f>
        <v>自動車整備業 - 4</v>
      </c>
      <c r="AA9" s="105"/>
      <c r="AB9" s="105"/>
      <c r="AC9" s="105"/>
      <c r="AD9" s="106"/>
      <c r="AE9" s="100" t="str">
        <f>P5 &amp; " - " &amp; P$6</f>
        <v>廃棄物処理業 - 5</v>
      </c>
      <c r="AF9" s="101"/>
      <c r="AG9" s="101"/>
      <c r="AH9" s="101"/>
      <c r="AI9" s="102"/>
      <c r="AJ9" s="104" t="str">
        <f>Q5 &amp; " - " &amp; Q$6</f>
        <v>物品賃貸業 - 6</v>
      </c>
      <c r="AK9" s="105"/>
      <c r="AL9" s="105"/>
      <c r="AM9" s="105"/>
      <c r="AN9" s="106"/>
      <c r="AO9" s="100" t="str">
        <f>R5 &amp; " - " &amp; R$6</f>
        <v xml:space="preserve"> - </v>
      </c>
      <c r="AP9" s="101"/>
      <c r="AQ9" s="101"/>
      <c r="AR9" s="101"/>
      <c r="AS9" s="102"/>
      <c r="AT9" s="104" t="str">
        <f>S5 &amp; " - " &amp; S$6</f>
        <v xml:space="preserve"> - </v>
      </c>
      <c r="AU9" s="105"/>
      <c r="AV9" s="105"/>
      <c r="AW9" s="105"/>
      <c r="AX9" s="106"/>
      <c r="AY9" s="100" t="str">
        <f>T5 &amp; " - " &amp; T$6</f>
        <v xml:space="preserve"> - </v>
      </c>
      <c r="AZ9" s="101"/>
      <c r="BA9" s="101"/>
      <c r="BB9" s="101"/>
      <c r="BC9" s="102"/>
      <c r="BD9" s="104" t="str">
        <f>U5 &amp; " - " &amp; U$6</f>
        <v xml:space="preserve"> - </v>
      </c>
      <c r="BE9" s="105"/>
      <c r="BF9" s="105"/>
      <c r="BG9" s="105"/>
      <c r="BH9" s="106"/>
      <c r="BI9" s="100" t="str">
        <f>V5 &amp; " - " &amp; V$6</f>
        <v xml:space="preserve"> - </v>
      </c>
      <c r="BJ9" s="101"/>
      <c r="BK9" s="101"/>
      <c r="BL9" s="101"/>
      <c r="BM9" s="102"/>
      <c r="BN9" s="104" t="str">
        <f>W5 &amp; " - " &amp; W$6</f>
        <v xml:space="preserve"> - </v>
      </c>
      <c r="BO9" s="105"/>
      <c r="BP9" s="105"/>
      <c r="BQ9" s="105"/>
      <c r="BR9" s="106"/>
      <c r="BS9" s="100" t="str">
        <f>X5 &amp; " - " &amp; X$6</f>
        <v xml:space="preserve"> - </v>
      </c>
      <c r="BT9" s="101"/>
      <c r="BU9" s="101"/>
      <c r="BV9" s="101"/>
      <c r="BW9" s="102"/>
      <c r="BX9" s="104" t="str">
        <f>Y5 &amp; " - " &amp; Y$6</f>
        <v xml:space="preserve"> - </v>
      </c>
      <c r="BY9" s="105"/>
      <c r="BZ9" s="105"/>
      <c r="CA9" s="105"/>
      <c r="CB9" s="106"/>
      <c r="CC9" s="100" t="str">
        <f>Z5 &amp; " - " &amp; Z$6</f>
        <v xml:space="preserve"> - </v>
      </c>
      <c r="CD9" s="101"/>
      <c r="CE9" s="101"/>
      <c r="CF9" s="101"/>
      <c r="CG9" s="102"/>
    </row>
    <row r="10" spans="1:85" ht="30.6" customHeight="1" thickBot="1">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c r="C11" s="38" t="str" cm="1">
        <f t="array" ref="C11">INDEX($K11:$CG11,($K$6-1)*5+1)&amp;""</f>
        <v>1.事業所の従事者が人手で行っている洗車・洗浄業務を自動車両洗浄機に置き換える</v>
      </c>
      <c r="D11" s="38" t="str" cm="1">
        <f t="array" ref="D11">INDEX($K11:$CG11,($K$6-1)*5+2)&amp;""</f>
        <v>2.すでに別の自動車両洗浄機が行っている洗車・洗浄業務を今回申請する自動車両洗浄機で行う</v>
      </c>
      <c r="E11" s="38" t="str" cm="1">
        <f t="array" ref="E11">INDEX($K11:$CG11,($K$6-1)*5+3)&amp;""</f>
        <v/>
      </c>
      <c r="F11" s="38" t="str" cm="1">
        <f t="array" ref="F11">INDEX($K11:$CG11,($K$6-1)*5+4)&amp;""</f>
        <v/>
      </c>
      <c r="G11" s="39" t="str" cm="1">
        <f t="array" ref="G11">INDEX($K11:$CG11,($K$6-1)*5+5)&amp;""</f>
        <v/>
      </c>
      <c r="K11" s="48" t="s">
        <v>53</v>
      </c>
      <c r="L11" s="48" t="s">
        <v>54</v>
      </c>
      <c r="M11" s="49"/>
      <c r="N11" s="49"/>
      <c r="O11" s="49"/>
      <c r="P11" s="58" t="str">
        <f>$K11</f>
        <v>1.事業所の従事者が人手で行っている洗車・洗浄業務を自動車両洗浄機に置き換える</v>
      </c>
      <c r="Q11" s="58" t="str">
        <f>$L11</f>
        <v>2.すでに別の自動車両洗浄機が行っている洗車・洗浄業務を今回申請する自動車両洗浄機で行う</v>
      </c>
      <c r="R11" s="49"/>
      <c r="S11" s="49"/>
      <c r="T11" s="49"/>
      <c r="U11" s="58" t="str">
        <f>$K11</f>
        <v>1.事業所の従事者が人手で行っている洗車・洗浄業務を自動車両洗浄機に置き換える</v>
      </c>
      <c r="V11" s="58" t="str">
        <f>$L11</f>
        <v>2.すでに別の自動車両洗浄機が行っている洗車・洗浄業務を今回申請する自動車両洗浄機で行う</v>
      </c>
      <c r="W11" s="49"/>
      <c r="X11" s="49"/>
      <c r="Y11" s="49"/>
      <c r="Z11" s="58" t="str">
        <f>$K11</f>
        <v>1.事業所の従事者が人手で行っている洗車・洗浄業務を自動車両洗浄機に置き換える</v>
      </c>
      <c r="AA11" s="58" t="str">
        <f>$L11</f>
        <v>2.すでに別の自動車両洗浄機が行っている洗車・洗浄業務を今回申請する自動車両洗浄機で行う</v>
      </c>
      <c r="AB11" s="49"/>
      <c r="AC11" s="49"/>
      <c r="AD11" s="49"/>
      <c r="AE11" s="58" t="str">
        <f>$K11</f>
        <v>1.事業所の従事者が人手で行っている洗車・洗浄業務を自動車両洗浄機に置き換える</v>
      </c>
      <c r="AF11" s="58" t="str">
        <f>$L11</f>
        <v>2.すでに別の自動車両洗浄機が行っている洗車・洗浄業務を今回申請する自動車両洗浄機で行う</v>
      </c>
      <c r="AG11" s="49"/>
      <c r="AH11" s="49"/>
      <c r="AI11" s="49"/>
      <c r="AJ11" s="58" t="str">
        <f>$K11</f>
        <v>1.事業所の従事者が人手で行っている洗車・洗浄業務を自動車両洗浄機に置き換える</v>
      </c>
      <c r="AK11" s="58" t="str">
        <f>$L11</f>
        <v>2.すでに別の自動車両洗浄機が行っている洗車・洗浄業務を今回申請する自動車両洗浄機で行う</v>
      </c>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row r="13" spans="1:85" ht="17.7" customHeight="1"/>
    <row r="14" spans="1:85" ht="17.7" customHeight="1" thickBot="1"/>
    <row r="15" spans="1:85" ht="28.95" customHeight="1" thickBot="1">
      <c r="A15" s="107" t="s">
        <v>32</v>
      </c>
      <c r="B15" s="108"/>
      <c r="C15" s="34" t="str">
        <f>K$5 &amp; " - " &amp; K$6</f>
        <v>物品賃貸業 - 6</v>
      </c>
      <c r="D15" s="50"/>
      <c r="E15" s="50"/>
      <c r="F15" s="50"/>
      <c r="G15" s="26"/>
      <c r="H15" s="26"/>
      <c r="I15" s="26"/>
      <c r="J15" s="27"/>
      <c r="K15" s="32" t="str">
        <f t="shared" ref="K15:Y15" si="1">L5 &amp; " - " &amp; L$6</f>
        <v>運輸業 - 1</v>
      </c>
      <c r="L15" s="34" t="str">
        <f t="shared" si="1"/>
        <v>小売業 - 2</v>
      </c>
      <c r="M15" s="55" t="str">
        <f t="shared" si="1"/>
        <v>製造業 - 3</v>
      </c>
      <c r="N15" s="34" t="str">
        <f t="shared" si="1"/>
        <v>自動車整備業 - 4</v>
      </c>
      <c r="O15" s="33" t="str">
        <f t="shared" si="1"/>
        <v>廃棄物処理業 - 5</v>
      </c>
      <c r="P15" s="34" t="str">
        <f t="shared" si="1"/>
        <v>物品賃貸業 - 6</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c r="A17" s="103"/>
      <c r="B17" s="18">
        <v>1</v>
      </c>
      <c r="C17" s="40" t="str" cm="1">
        <f t="array" ref="C17">INDEX($K17:$Z17,($K$6-1)*1+1)&amp;""</f>
        <v>洗浄強化機能</v>
      </c>
      <c r="F17" s="51"/>
      <c r="J17" s="28"/>
      <c r="K17" s="59" t="s">
        <v>55</v>
      </c>
      <c r="L17" s="61" t="str">
        <f t="shared" ref="L17:P19" si="2">$K17</f>
        <v>洗浄強化機能</v>
      </c>
      <c r="M17" s="61" t="str">
        <f t="shared" si="2"/>
        <v>洗浄強化機能</v>
      </c>
      <c r="N17" s="61" t="str">
        <f t="shared" si="2"/>
        <v>洗浄強化機能</v>
      </c>
      <c r="O17" s="61" t="str">
        <f t="shared" si="2"/>
        <v>洗浄強化機能</v>
      </c>
      <c r="P17" s="61" t="str">
        <f t="shared" si="2"/>
        <v>洗浄強化機能</v>
      </c>
      <c r="Q17" s="20"/>
      <c r="R17" s="23"/>
      <c r="S17" s="20"/>
      <c r="T17" s="23"/>
      <c r="U17" s="23"/>
      <c r="V17" s="23"/>
      <c r="W17" s="23"/>
      <c r="X17" s="23"/>
      <c r="Y17" s="23"/>
    </row>
    <row r="18" spans="1:25" ht="17.7" customHeight="1">
      <c r="A18" s="103"/>
      <c r="B18" s="18">
        <v>2</v>
      </c>
      <c r="C18" s="40" t="str" cm="1">
        <f t="array" ref="C18">INDEX($K18:$Z18,($K$6-1)*1+1)&amp;""</f>
        <v>乾燥強化機能</v>
      </c>
      <c r="F18" s="51"/>
      <c r="J18" s="28"/>
      <c r="K18" s="60" t="s">
        <v>56</v>
      </c>
      <c r="L18" s="62" t="str">
        <f t="shared" si="2"/>
        <v>乾燥強化機能</v>
      </c>
      <c r="M18" s="62" t="str">
        <f t="shared" si="2"/>
        <v>乾燥強化機能</v>
      </c>
      <c r="N18" s="62" t="str">
        <f t="shared" si="2"/>
        <v>乾燥強化機能</v>
      </c>
      <c r="O18" s="62" t="str">
        <f t="shared" si="2"/>
        <v>乾燥強化機能</v>
      </c>
      <c r="P18" s="62" t="str">
        <f t="shared" si="2"/>
        <v>乾燥強化機能</v>
      </c>
      <c r="Q18" s="21"/>
      <c r="R18" s="24"/>
      <c r="S18" s="21"/>
      <c r="T18" s="24"/>
      <c r="U18" s="24"/>
      <c r="V18" s="24"/>
      <c r="W18" s="24"/>
      <c r="X18" s="24"/>
      <c r="Y18" s="24"/>
    </row>
    <row r="19" spans="1:25" ht="17.7" customHeight="1">
      <c r="A19" s="103"/>
      <c r="B19" s="18">
        <v>3</v>
      </c>
      <c r="C19" s="40" t="str" cm="1">
        <f t="array" ref="C19">INDEX($K19:$Z19,($K$6-1)*1+1)&amp;""</f>
        <v>コーティング機能</v>
      </c>
      <c r="F19" s="51"/>
      <c r="J19" s="28"/>
      <c r="K19" s="60" t="s">
        <v>57</v>
      </c>
      <c r="L19" s="62" t="str">
        <f t="shared" si="2"/>
        <v>コーティング機能</v>
      </c>
      <c r="M19" s="62" t="str">
        <f t="shared" si="2"/>
        <v>コーティング機能</v>
      </c>
      <c r="N19" s="62" t="str">
        <f t="shared" si="2"/>
        <v>コーティング機能</v>
      </c>
      <c r="O19" s="62" t="str">
        <f t="shared" si="2"/>
        <v>コーティング機能</v>
      </c>
      <c r="P19" s="62" t="str">
        <f t="shared" si="2"/>
        <v>コーティング機能</v>
      </c>
      <c r="Q19" s="21"/>
      <c r="R19" s="24"/>
      <c r="S19" s="21"/>
      <c r="T19" s="24"/>
      <c r="U19" s="24"/>
      <c r="V19" s="24"/>
      <c r="W19" s="24"/>
      <c r="X19" s="24"/>
      <c r="Y19" s="24"/>
    </row>
    <row r="20" spans="1:25" ht="17.7" customHeight="1">
      <c r="A20" s="103"/>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c r="A21" s="103"/>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c r="A22" s="103"/>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c r="A23" s="103"/>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c r="A24" s="103"/>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c r="A25" s="103"/>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c r="A26" s="103"/>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row r="28" spans="1:25" ht="17.7" customHeight="1"/>
    <row r="29" spans="1:25" ht="17.7" customHeight="1"/>
    <row r="30" spans="1:25" ht="17.7" customHeight="1"/>
    <row r="31" spans="1:25" ht="17.7" customHeight="1">
      <c r="A31" s="19"/>
      <c r="B31" s="19"/>
    </row>
    <row r="32" spans="1:25" ht="17.7" customHeight="1"/>
    <row r="33" ht="17.7" customHeight="1"/>
  </sheetData>
  <sheetProtection algorithmName="SHA-512" hashValue="op6lNbUAvGonuHtueTUTH/iRkT+Wz8x9dhJxcwMeyvvro4yLZESKS7lJoKtK9Cf/JK21ai2uxiI7cpq3PKR3eA==" saltValue="uBz38fHEjbd0SyVrtvJSmw==" spinCount="100000" sheet="1" scenarios="1"/>
  <mergeCells count="20">
    <mergeCell ref="BI9:BM9"/>
    <mergeCell ref="BN9:BR9"/>
    <mergeCell ref="BS9:BW9"/>
    <mergeCell ref="BX9:CB9"/>
    <mergeCell ref="CC9:CG9"/>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b2fc4bcf026ca2e9cc1981a39414b29b">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37472a2f49ee9254cc2c2502cd1b0e9b"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Props1.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2.xml><?xml version="1.0" encoding="utf-8"?>
<ds:datastoreItem xmlns:ds="http://schemas.openxmlformats.org/officeDocument/2006/customXml" ds:itemID="{FE54C319-C0FA-4DA2-ABF5-FD96482818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83306E8-0A06-4B7A-B7BF-DC5FC6F68A33}">
  <ds:schemaRefs>
    <ds:schemaRef ds:uri="5096ed87-1394-41ba-9857-c6b625d49cbd"/>
    <ds:schemaRef ds:uri="307f33d5-412e-42f7-880e-964369499a37"/>
    <ds:schemaRef ds:uri="http://schemas.openxmlformats.org/package/2006/metadata/core-properties"/>
    <ds:schemaRef ds:uri="http://purl.org/dc/terms/"/>
    <ds:schemaRef ds:uri="http://purl.org/dc/dcmitype/"/>
    <ds:schemaRef ds:uri="http://schemas.microsoft.com/office/2006/metadata/properties"/>
    <ds:schemaRef ds:uri="http://www.w3.org/XML/1998/namespace"/>
    <ds:schemaRef ds:uri="http://purl.org/dc/elements/1.1/"/>
    <ds:schemaRef ds:uri="http://schemas.microsoft.com/office/2006/documentManagement/types"/>
    <ds:schemaRef ds:uri="http://schemas.microsoft.com/office/infopath/2007/PartnerControls"/>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2026-02-17T18:25:33Z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