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F9094CD3-AEA4-47CD-89F5-EB7098096852}" xr6:coauthVersionLast="47" xr6:coauthVersionMax="47" xr10:uidLastSave="{00000000-0000-0000-0000-000000000000}"/>
  <workbookProtection workbookAlgorithmName="SHA-512" workbookHashValue="eVxSPP9svaFW3fmHr3Xnc40uUXKeDdNJ2QS9L6pq+yGsUY8X3NAhxZvh0t8l0DFXUAKDXOUT5H3TzXuxLbsSXQ==" workbookSaltValue="ebSKI+nUQz/zTLngBzWvq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0" i="33" l="1"/>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<sst xmlns="http://schemas.openxmlformats.org/spreadsheetml/2006/main" count="113" uniqueCount="52">
  <si>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</si>
  <si>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</si>
  <si>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</si>
  <si>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</si>
  <si>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</si>
  <si>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</si>
  <si>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</si>
  <si>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</si>
  <si>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</si>
  <si>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</si>
  <si>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</si>
  <si>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</si>
  <si>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</si>
  <si>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</si>
  <si>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</si>
  <si>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</si>
  <si>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</si>
  <si>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</si>
  <si>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</si>
  <si>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</si>
  <si>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</si>
  <si>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</si>
  <si>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</si>
  <si>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</si>
  <si>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</si>
  <si>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</si>
  <si>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</si>
  <si>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</si>
  <si>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</si>
  <si>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</si>
  <si>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</si>
  <si>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</si>
  <si>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</si>
  <si>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</si>
  <si>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</si>
  <si>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</si>
  <si>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</si>
  <si>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</si>
  <si>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</si>
  <si>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</si>
  <si>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</si>
  <si>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</si>
  <si>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</si>
  <si>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</si>
  <si>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</si>
  <si>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</si>
  <si>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rPh sb="0" eb="2">
      <t>セイゾウ</t>
    </rPh>
    <rPh sb="2" eb="3">
      <t>ギョウ</t>
    </rPh>
    <phoneticPr fontId="1"/>
  </si>
  <si>
    <t>ワイヤーハーネス製造装置</t>
    <phoneticPr fontId="1"/>
  </si>
  <si>
    <t>2.すでに別のワイヤーハーネス製造装置が行っている加工・生産業務を今回申請するワイヤーハーネス製造装置で行う</t>
  </si>
  <si>
    <t>ハウジングへの端子挿入機能</t>
    <phoneticPr fontId="1"/>
  </si>
  <si>
    <t>端子外観検査機能</t>
    <phoneticPr fontId="1"/>
  </si>
  <si>
    <t>1.事業所の従事者が人手（半自動装置を含む）で行っている加工・生産業務（電線の切断、被覆剥除、端子圧着作業）をワイヤーハーネス製造装置に置き換える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</si>
</sst>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755B72B2-A8F6-495B-907F-F56F18E860D5}"/>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18</xdr:row>
          <xdr:rowOff>15240</xdr:rowOff>
        </xdr:from>
        <xdr:to>
          <xdr:col>2</xdr:col>
          <xdr:colOff>457200</xdr:colOff>
          <xdr:row>19</xdr:row>
          <xdr:rowOff>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15240</xdr:rowOff>
        </xdr:from>
        <xdr:to>
          <xdr:col>2</xdr:col>
          <xdr:colOff>457200</xdr:colOff>
          <xdr:row>20</xdr:row>
          <xdr:rowOff>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31</xdr:row>
      <xdr:rowOff>15240</xdr:rowOff>
    </xdr:to>
    <xdr:sp macro="" textlink="">
      <xdr:nvSpPr>
        <xdr:cNvPr id="2" name="正方形/長方形 1">
          <a:extLst>
            <a:ext uri="{FF2B5EF4-FFF2-40B4-BE49-F238E27FC236}">
              <a16:creationId xmlns:a16="http://schemas.microsoft.com/office/drawing/2014/main" id="{1B2FFA5D-CAF0-41E8-94DB-43BBC1F702B3}"/>
            </a:ext>
          </a:extLst>
        </xdr:cNvPr>
        <xdr:cNvSpPr/>
      </xdr:nvSpPr>
      <xdr:spPr>
        <a:xfrm>
          <a:off x="9624060" y="4937760"/>
          <a:ext cx="3752849" cy="121158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ハウジングへの端子挿入機能：</a:t>
          </a:r>
          <a:r>
            <a:rPr lang="ja-JP" altLang="en-US" sz="1000">
              <a:solidFill>
                <a:sysClr val="windowText" lastClr="000000"/>
              </a:solidFill>
              <a:effectLst/>
              <a:latin typeface="+mn-ea"/>
              <a:ea typeface="+mn-ea"/>
              <a:cs typeface="+mn-cs"/>
            </a:rPr>
            <a:t>電線に圧着した端子をハウジングに自動で挿入する機能。</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端子外観検査機能：</a:t>
          </a:r>
          <a:r>
            <a:rPr lang="ja-JP" altLang="en-US" sz="1000">
              <a:solidFill>
                <a:sysClr val="windowText" lastClr="000000"/>
              </a:solidFill>
              <a:effectLst/>
              <a:latin typeface="+mn-ea"/>
              <a:ea typeface="+mn-ea"/>
              <a:cs typeface="+mn-cs"/>
            </a:rPr>
            <a:t>圧着した端子全数を、作業者の目視検査の代わりに、カメラを用いて全数外観検査を自動で行う機能。（カメラにより瞬時に合否判定が可能となる。）</a:t>
          </a:r>
          <a:endParaRPr kumimoji="1" lang="ja-JP" altLang="en-US" sz="10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47</v>
      </c>
      <c r="F5" s="75"/>
      <c r="G5" s="75"/>
      <c r="H5" s="75"/>
      <c r="I5" s="75"/>
      <c r="J5" s="76"/>
    </row>
    <row r="6" spans="2:16" ht="17.7" customHeight="1" x14ac:dyDescent="0.2">
      <c r="C6" s="72" t="s">
        <v>1</v>
      </c>
      <c r="D6" s="73"/>
      <c r="E6" s="77" t="str">
        <f>業種データ!K5</f>
        <v>製造業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68.400000000000006" customHeight="1" x14ac:dyDescent="0.2">
      <c r="C15" s="67" t="s">
        <v>12</v>
      </c>
      <c r="D15" s="68"/>
      <c r="E15" s="69"/>
      <c r="F15" s="70"/>
      <c r="G15" s="70"/>
      <c r="H15" s="70"/>
      <c r="I15" s="70"/>
      <c r="J15" s="71"/>
      <c r="M15" s="5" t="s">
        <v>20</v>
      </c>
    </row>
    <row r="16" spans="2:16" ht="17.7" customHeight="1" x14ac:dyDescent="0.2">
      <c r="D16" s="6"/>
      <c r="M16" s="19"/>
    </row>
    <row r="17" spans="2:14" ht="17.7" customHeight="1" x14ac:dyDescent="0.2">
      <c r="B17" t="s">
        <v>34</v>
      </c>
      <c r="D17" s="6"/>
      <c r="M17" s="19"/>
    </row>
    <row r="18" spans="2:14" ht="27.6" customHeight="1" x14ac:dyDescent="0.2">
      <c r="C18" s="92" t="s">
        <v>45</v>
      </c>
      <c r="D18" s="92"/>
      <c r="E18" s="92"/>
      <c r="F18" s="92"/>
      <c r="G18" s="92"/>
      <c r="H18" s="92"/>
      <c r="I18" s="92"/>
      <c r="J18" s="92"/>
      <c r="M18" s="19"/>
    </row>
    <row r="19" spans="2:14" ht="21.45" customHeight="1" x14ac:dyDescent="0.2">
      <c r="B19" s="7"/>
      <c r="C19" s="53"/>
      <c r="D19" s="91" t="str">
        <f>業種データ!C17</f>
        <v>ハウジングへの端子挿入機能</v>
      </c>
      <c r="E19" s="91"/>
      <c r="F19" s="91"/>
      <c r="G19" s="91"/>
      <c r="H19" s="91"/>
      <c r="I19" s="91"/>
      <c r="J19" s="91"/>
      <c r="K19" s="52"/>
      <c r="M19" s="2" t="b">
        <v>0</v>
      </c>
      <c r="N19" s="54" t="b">
        <f>IF(AND(D19&lt;&gt;"",M19=TRUE),TRUE,FALSE)</f>
        <v>0</v>
      </c>
    </row>
    <row r="20" spans="2:14" ht="21.45" customHeight="1" x14ac:dyDescent="0.2">
      <c r="B20" s="7"/>
      <c r="C20" s="53"/>
      <c r="D20" s="91" t="str">
        <f>業種データ!C18</f>
        <v>端子外観検査機能</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customHeight="1" x14ac:dyDescent="0.2">
      <c r="B29" s="7"/>
      <c r="C29" s="10"/>
      <c r="D29" s="10"/>
      <c r="E29" s="3"/>
      <c r="F29" s="3"/>
      <c r="G29" s="8"/>
      <c r="H29" s="1"/>
      <c r="J29" s="1"/>
    </row>
    <row r="30" spans="2:14" ht="17.7" customHeight="1" x14ac:dyDescent="0.2">
      <c r="B30" s="7"/>
      <c r="C30" s="90" t="s">
        <v>35</v>
      </c>
      <c r="D30" s="90"/>
      <c r="E30" s="90"/>
      <c r="F30" s="90"/>
      <c r="G30" s="90"/>
      <c r="H30" s="90"/>
      <c r="I30" s="90"/>
      <c r="J30" s="90"/>
    </row>
    <row r="31" spans="2:14" ht="17.399999999999999" customHeight="1" x14ac:dyDescent="0.2">
      <c r="B31" s="7"/>
      <c r="C31" s="90" t="s">
        <v>38</v>
      </c>
      <c r="D31" s="90"/>
      <c r="E31" s="90"/>
      <c r="F31" s="90"/>
      <c r="G31" s="90"/>
      <c r="H31" s="90"/>
      <c r="I31" s="90"/>
      <c r="J31" s="90"/>
    </row>
    <row r="32" spans="2:14" ht="17.399999999999999" customHeight="1" x14ac:dyDescent="0.2">
      <c r="B32" s="7"/>
      <c r="C32" s="90" t="s">
        <v>39</v>
      </c>
      <c r="D32" s="90"/>
      <c r="E32" s="90"/>
      <c r="F32" s="90"/>
      <c r="G32" s="90"/>
      <c r="H32" s="90"/>
      <c r="I32" s="90"/>
      <c r="J32" s="90"/>
    </row>
    <row r="33" spans="2:14" ht="17.7" customHeight="1" x14ac:dyDescent="0.2">
      <c r="B33" s="7"/>
      <c r="C33" s="90" t="s">
        <v>36</v>
      </c>
      <c r="D33" s="90"/>
      <c r="E33" s="90"/>
      <c r="F33" s="90"/>
      <c r="G33" s="90"/>
      <c r="H33" s="90"/>
      <c r="I33" s="90"/>
      <c r="J33" s="90"/>
    </row>
    <row r="34" spans="2:14" ht="17.7" customHeight="1" x14ac:dyDescent="0.2">
      <c r="B34" s="7"/>
      <c r="C34" s="90" t="s">
        <v>37</v>
      </c>
      <c r="D34" s="90"/>
      <c r="E34" s="90"/>
      <c r="F34" s="90"/>
      <c r="G34" s="90"/>
      <c r="H34" s="90"/>
      <c r="I34" s="90"/>
      <c r="J34" s="90"/>
    </row>
    <row r="35" spans="2:14" ht="17.7"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ZEqv7bg/Daein/zlft8b7l9dEUrj0lj36f7tL4ivEVjbt+4xlQPak4UTS9he7RiYNsX7aTJEGhnxEBaq4h3fPA==" saltValue="70Q3MM4IgSr2SPoJPr9eh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190500</xdr:colOff>
                    <xdr:row>18</xdr:row>
                    <xdr:rowOff>15240</xdr:rowOff>
                  </from>
                  <to>
                    <xdr:col>2</xdr:col>
                    <xdr:colOff>457200</xdr:colOff>
                    <xdr:row>19</xdr:row>
                    <xdr:rowOff>0</xdr:rowOff>
                  </to>
                </anchor>
              </controlPr>
            </control>
          </mc:Choice>
        </mc:AlternateContent>
        <mc:AlternateContent xmlns:mc="http://schemas.openxmlformats.org/markup-compatibility/2006">
          <mc:Choice Requires="x14">
            <control shapeId="37892" r:id="rId6" name="Check Box 4">
              <controlPr locked="0" defaultSize="0" autoFill="0" autoLine="0" autoPict="0">
                <anchor moveWithCells="1">
                  <from>
                    <xdr:col>2</xdr:col>
                    <xdr:colOff>190500</xdr:colOff>
                    <xdr:row>19</xdr:row>
                    <xdr:rowOff>15240</xdr:rowOff>
                  </from>
                  <to>
                    <xdr:col>2</xdr:col>
                    <xdr:colOff>457200</xdr:colOff>
                    <xdr:row>20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5" t="s">
        <v>22</v>
      </c>
      <c r="B5" s="95"/>
      <c r="K5" s="41" t="s">
        <v>46</v>
      </c>
      <c r="L5" s="30" t="s">
        <v>46</v>
      </c>
      <c r="M5" s="31"/>
      <c r="N5" s="31"/>
      <c r="O5" s="31"/>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3" t="s">
        <v>23</v>
      </c>
      <c r="B9" s="104"/>
      <c r="C9" s="100" t="str">
        <f>K$5 &amp; " - " &amp; K$6</f>
        <v>製造業 - 1</v>
      </c>
      <c r="D9" s="101"/>
      <c r="E9" s="101"/>
      <c r="F9" s="101"/>
      <c r="G9" s="102"/>
      <c r="K9" s="96" t="str">
        <f>L5 &amp; " - " &amp; L$6</f>
        <v>製造業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1.事業所の従事者が人手（半自動装置を含む）で行っている加工・生産業務（電線の切断、被覆剥除、端子圧着作業）をワイヤーハーネス製造装置に置き換える</v>
      </c>
      <c r="D11" s="38" t="str" cm="1">
        <f t="array" ref="D11">INDEX($K11:$BH11,($K$6-1)*5+2)&amp;""</f>
        <v>2.すでに別のワイヤーハーネス製造装置が行っている加工・生産業務を今回申請するワイヤーハーネス製造装置で行う</v>
      </c>
      <c r="E11" s="38" t="str" cm="1">
        <f t="array" ref="E11">INDEX($K11:$BH11,($K$6-1)*5+3)&amp;""</f>
        <v/>
      </c>
      <c r="F11" s="38" t="str" cm="1">
        <f t="array" ref="F11">INDEX($K11:$BH11,($K$6-1)*5+4)&amp;""</f>
        <v/>
      </c>
      <c r="G11" s="39" t="str" cm="1">
        <f t="array" ref="G11">INDEX($K11:$BH11,($K$6-1)*5+5)&amp;""</f>
        <v/>
      </c>
      <c r="K11" s="48" t="s">
        <v>51</v>
      </c>
      <c r="L11" s="48" t="s">
        <v>48</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3" t="s">
        <v>32</v>
      </c>
      <c r="B15" s="104"/>
      <c r="C15" s="34" t="str">
        <f>K$5 &amp; " - " &amp; K$6</f>
        <v>製造業 - 1</v>
      </c>
      <c r="D15" s="50"/>
      <c r="E15" s="50"/>
      <c r="F15" s="50"/>
      <c r="G15" s="26"/>
      <c r="H15" s="26"/>
      <c r="I15" s="26"/>
      <c r="J15" s="27"/>
      <c r="K15" s="32" t="str">
        <f t="shared" ref="K15:T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99"/>
      <c r="B17" s="18">
        <v>1</v>
      </c>
      <c r="C17" s="40" t="str" cm="1">
        <f t="array" ref="C17">INDEX($K17:$T17,($K$6-1)*1+1)&amp;""</f>
        <v>ハウジングへの端子挿入機能</v>
      </c>
      <c r="F17" s="51"/>
      <c r="J17" s="28"/>
      <c r="K17" s="23" t="s">
        <v>49</v>
      </c>
      <c r="L17" s="23"/>
      <c r="M17" s="20"/>
      <c r="N17" s="23"/>
      <c r="O17" s="20"/>
      <c r="P17" s="23"/>
      <c r="Q17" s="20"/>
      <c r="R17" s="23"/>
      <c r="S17" s="20"/>
      <c r="T17" s="23"/>
      <c r="U17" s="56"/>
      <c r="V17" s="29"/>
      <c r="W17" s="29"/>
    </row>
    <row r="18" spans="1:23" ht="17.7" customHeight="1" x14ac:dyDescent="0.2">
      <c r="A18" s="99"/>
      <c r="B18" s="18">
        <v>2</v>
      </c>
      <c r="C18" s="40" t="str" cm="1">
        <f t="array" ref="C18">INDEX($K18:$T18,($K$6-1)*1+1)&amp;""</f>
        <v>端子外観検査機能</v>
      </c>
      <c r="F18" s="51"/>
      <c r="J18" s="28"/>
      <c r="K18" s="24" t="s">
        <v>50</v>
      </c>
      <c r="L18" s="24"/>
      <c r="M18" s="21"/>
      <c r="N18" s="24"/>
      <c r="O18" s="21"/>
      <c r="P18" s="24"/>
      <c r="Q18" s="21"/>
      <c r="R18" s="24"/>
      <c r="S18" s="21"/>
      <c r="T18" s="24"/>
      <c r="U18" s="56"/>
      <c r="V18" s="29"/>
      <c r="W18" s="29"/>
    </row>
    <row r="19" spans="1:23" ht="17.7" customHeight="1" x14ac:dyDescent="0.2">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WuUk51jJSL2y7VvP5Tqw87KX7hhj3tQLOnEoim/+eypV4BOj9VE2Hg9nqCcOL4YeX7TkMsDkwWjemrkdC5FiyA==" saltValue="8QAeMbKk4LPtp2boa0Co1g=="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216DD7E-9176-44D5-ABD2-E94CBC6D61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2026-01-26T12:38:20Z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